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workbookPassword="CAA1" lockStructure="1"/>
  <bookViews>
    <workbookView xWindow="-14" yWindow="-14" windowWidth="10243" windowHeight="7621" activeTab="6"/>
  </bookViews>
  <sheets>
    <sheet name="Hints1" sheetId="43" r:id="rId1"/>
    <sheet name="Reporting" sheetId="44" r:id="rId2"/>
    <sheet name="Hinweise1" sheetId="45" r:id="rId3"/>
    <sheet name="Hinweise2" sheetId="46" r:id="rId4"/>
    <sheet name="Hinweise3" sheetId="47" r:id="rId5"/>
    <sheet name="Ergebnisangabe" sheetId="50" r:id="rId6"/>
    <sheet name="Kontakt" sheetId="49" r:id="rId7"/>
    <sheet name="Teilnehmerdaten" sheetId="17" state="hidden" r:id="rId8"/>
    <sheet name="Ergebnisse" sheetId="5" r:id="rId9"/>
    <sheet name="Mitteilungen" sheetId="15" r:id="rId10"/>
    <sheet name="Ammoniumchlorid" sheetId="21" state="hidden" r:id="rId11"/>
    <sheet name="Glycyrrhizinsäure" sheetId="18" state="hidden" r:id="rId12"/>
    <sheet name="Sorbit" sheetId="23" state="hidden" r:id="rId13"/>
  </sheets>
  <externalReferences>
    <externalReference r:id="rId14"/>
    <externalReference r:id="rId15"/>
    <externalReference r:id="rId16"/>
  </externalReferences>
  <definedNames>
    <definedName name="_ftn1" localSheetId="0">Hints1!#REF!</definedName>
    <definedName name="_ftn1" localSheetId="2">Hinweise1!#REF!</definedName>
    <definedName name="_ftn1" localSheetId="4">Hinweise3!$A$3</definedName>
    <definedName name="_ftnref1" localSheetId="0">Hints1!$A$3</definedName>
    <definedName name="_ftnref1" localSheetId="2">Hinweise1!$A$2</definedName>
    <definedName name="Daten">#REF!</definedName>
    <definedName name="_xlnm.Print_Area" localSheetId="8">Ergebnisse!$A$1:$H$37</definedName>
    <definedName name="_xlnm.Print_Area" localSheetId="2">Hinweise1!$A$1:$C$18</definedName>
    <definedName name="_xlnm.Print_Area" localSheetId="3">Hinweise2!$A$1:$C$8</definedName>
    <definedName name="MBlei">#REF!</definedName>
    <definedName name="OLE_LINK1" localSheetId="5">Ergebnisangabe!$A$20</definedName>
    <definedName name="OLE_LINK1" localSheetId="1">Reporting!$A$14</definedName>
    <definedName name="OLE_LINK2" localSheetId="1">Reporting!$J$7</definedName>
    <definedName name="Parameter2" localSheetId="5">#REF!</definedName>
    <definedName name="Parameter2">Ammoniumchlorid!$B$3:$B$7</definedName>
    <definedName name="Parameter2alt">#REF!</definedName>
    <definedName name="test" localSheetId="5">[3]Parameter2!$B$3:$B$18</definedName>
    <definedName name="test">[3]Parameter2!$B$3:$B$18</definedName>
  </definedNames>
  <calcPr calcId="145621"/>
</workbook>
</file>

<file path=xl/calcChain.xml><?xml version="1.0" encoding="utf-8"?>
<calcChain xmlns="http://schemas.openxmlformats.org/spreadsheetml/2006/main">
  <c r="B4" i="17" l="1"/>
  <c r="B7" i="17"/>
  <c r="C11" i="17"/>
  <c r="C10" i="17"/>
  <c r="B11" i="17"/>
  <c r="B10" i="17"/>
  <c r="F21" i="5"/>
  <c r="A29" i="5"/>
  <c r="I28" i="5"/>
  <c r="E4" i="5"/>
  <c r="F4" i="5"/>
  <c r="E5" i="5"/>
  <c r="F5" i="5"/>
  <c r="A14" i="5"/>
  <c r="A15" i="5"/>
  <c r="F22" i="5"/>
  <c r="A31" i="5"/>
  <c r="I30" i="5"/>
  <c r="F23" i="5"/>
  <c r="I32" i="5"/>
  <c r="A33" i="5"/>
  <c r="F24" i="5"/>
  <c r="I34" i="5"/>
  <c r="F25" i="5"/>
  <c r="I36" i="5" s="1"/>
  <c r="C1" i="21"/>
  <c r="H21" i="5"/>
  <c r="C1" i="23"/>
  <c r="H23" i="5"/>
  <c r="B16" i="49"/>
  <c r="B17" i="49"/>
  <c r="B18" i="49"/>
  <c r="B19" i="49"/>
  <c r="H1" i="15"/>
  <c r="H25" i="5"/>
  <c r="A37" i="5"/>
  <c r="B1" i="17"/>
  <c r="B2" i="17"/>
  <c r="D5" i="17"/>
  <c r="D8" i="17" s="1"/>
  <c r="B5" i="17" s="1"/>
  <c r="B6" i="17"/>
  <c r="C1" i="18"/>
  <c r="H22" i="5"/>
  <c r="H24" i="5"/>
  <c r="A35" i="5" l="1"/>
</calcChain>
</file>

<file path=xl/comments1.xml><?xml version="1.0" encoding="utf-8"?>
<comments xmlns="http://schemas.openxmlformats.org/spreadsheetml/2006/main">
  <authors>
    <author>LVU</author>
  </authors>
  <commentList>
    <comment ref="B13" authorId="0">
      <text>
        <r>
          <rPr>
            <b/>
            <sz val="8"/>
            <color indexed="81"/>
            <rFont val="Tahoma"/>
            <family val="2"/>
          </rPr>
          <t>LVU:</t>
        </r>
        <r>
          <rPr>
            <sz val="8"/>
            <color indexed="81"/>
            <rFont val="Tahoma"/>
            <family val="2"/>
          </rPr>
          <t xml:space="preserve">
Bitte beachten Sie, dass  Tabellen-kalkulationen Nullen an letzter Stelle hinter dem Komma nicht darstellen. Die Zahl "7,80" wird daher als "7,8" dargestellt.</t>
        </r>
      </text>
    </comment>
  </commentList>
</comments>
</file>

<file path=xl/comments2.xml><?xml version="1.0" encoding="utf-8"?>
<comments xmlns="http://schemas.openxmlformats.org/spreadsheetml/2006/main">
  <authors>
    <author>LVU</author>
  </authors>
  <commentList>
    <comment ref="B13" authorId="0">
      <text>
        <r>
          <rPr>
            <b/>
            <sz val="8"/>
            <color indexed="81"/>
            <rFont val="Tahoma"/>
            <family val="2"/>
          </rPr>
          <t>LVU:</t>
        </r>
        <r>
          <rPr>
            <sz val="8"/>
            <color indexed="81"/>
            <rFont val="Tahoma"/>
            <family val="2"/>
          </rPr>
          <t xml:space="preserve">
Bitte beachten Sie, dass  Tabellen-kalkulationen Nullen an letzter Stelle hinter dem Komma nicht darstellen. Die Zahl "7,80" wird daher als "7,8" dargestellt.</t>
        </r>
      </text>
    </comment>
  </commentList>
</comments>
</file>

<file path=xl/comments3.xml><?xml version="1.0" encoding="utf-8"?>
<comments xmlns="http://schemas.openxmlformats.org/spreadsheetml/2006/main">
  <authors>
    <author>LVU</author>
  </authors>
  <commentList>
    <comment ref="G1" authorId="0">
      <text>
        <r>
          <rPr>
            <b/>
            <sz val="8"/>
            <color indexed="81"/>
            <rFont val="Tahoma"/>
            <family val="2"/>
          </rPr>
          <t>Bitte geben Sie unbedingt Ihre Kunden-Nr. ein (nur Ziffern)
Fill in Your Client Number (numbers only)</t>
        </r>
      </text>
    </comment>
    <comment ref="G2" authorId="0">
      <text>
        <r>
          <rPr>
            <b/>
            <sz val="8"/>
            <color indexed="81"/>
            <rFont val="Tahoma"/>
            <family val="2"/>
          </rPr>
          <t>Geben Sie zusätzlich auch noch Ihre Postleitzahl an (nur Ziffern).
Fill in Your postal ZIP-Code (numbers only)</t>
        </r>
      </text>
    </comment>
    <comment ref="A17" authorId="0">
      <text>
        <r>
          <rPr>
            <b/>
            <sz val="8"/>
            <color indexed="81"/>
            <rFont val="Tahoma"/>
            <family val="2"/>
          </rPr>
          <t>LVU:</t>
        </r>
        <r>
          <rPr>
            <sz val="8"/>
            <color indexed="81"/>
            <rFont val="Tahoma"/>
            <family val="2"/>
          </rPr>
          <t xml:space="preserve">
Falls Sie eine aktualisierte Datei einsenden, muss diese Datei alle Einträge enthalten, die bei der Auswertung berücksichtigt werden sollen. Darüber hinaus muss diese Datei als Aktualisierung gekennzeichnet sein.
Bitte beachten Sie, dass die ursprünglich von Ihnen gesendeten Daten durch die Aktualiserung vollständig gelöscht werden.</t>
        </r>
      </text>
    </comment>
  </commentList>
</comments>
</file>

<file path=xl/sharedStrings.xml><?xml version="1.0" encoding="utf-8"?>
<sst xmlns="http://schemas.openxmlformats.org/spreadsheetml/2006/main" count="157" uniqueCount="135">
  <si>
    <t>Ergebnisdatenblatt</t>
  </si>
  <si>
    <t>Einheit</t>
  </si>
  <si>
    <t>Kunden-Nr.</t>
  </si>
  <si>
    <t>Postleitzahl</t>
  </si>
  <si>
    <t>ergebnisse@lvus.de</t>
  </si>
  <si>
    <t>Sonstiges</t>
  </si>
  <si>
    <t>Analysen-
gang 1</t>
  </si>
  <si>
    <t>Analysen-
gang 2</t>
  </si>
  <si>
    <t>Verfahren /
Literatur</t>
  </si>
  <si>
    <t>Beschreibung der verwendeten Analysenverfahren</t>
  </si>
  <si>
    <t>Einsendeadresse:</t>
  </si>
  <si>
    <t>Erläuterungen zur Weiterverarbeitung Ihrer Daten</t>
  </si>
  <si>
    <t>Kundennummer</t>
  </si>
  <si>
    <t>Produkt</t>
  </si>
  <si>
    <t>Jahrgang</t>
  </si>
  <si>
    <t>Update</t>
  </si>
  <si>
    <t>Parameterzahl</t>
  </si>
  <si>
    <t>Bestimmungen je Parameter</t>
  </si>
  <si>
    <t>Auswahl</t>
  </si>
  <si>
    <t>Umformung</t>
  </si>
  <si>
    <t>Nachfolgend können Sie uns ergänzende Hinweise geben oder wichtige Beobachtungen mitteilen.</t>
  </si>
  <si>
    <t>Da Ihre eMail automatisch weiterverarbeitet wird, dürfen nur in der Exceltabelle
Kommentare oder Hinweise zu den Proben und durchgeführten Untersuchungen enthalten sein. Außerdem darf Ihre eMail nur eine einzige Anlage enthalten. Sie erhalten automatisch eine Benachrichtigung über den Eingang Ihrer Ergebnisse.</t>
  </si>
  <si>
    <r>
      <t>Beispiele zur Ergebnisangabe:</t>
    </r>
    <r>
      <rPr>
        <sz val="12"/>
        <rFont val="Times New Roman"/>
        <family val="1"/>
      </rPr>
      <t xml:space="preserve">
In einer Probe wurde der Gehalt von Mangan bestimmt. Es werden folgende rechnerischen Gehalte ermittelt:</t>
    </r>
  </si>
  <si>
    <t>Parameter 1</t>
  </si>
  <si>
    <t>Parameter 2</t>
  </si>
  <si>
    <t>Diese Tabellen wurden so aufgebaut, dass die Daten automatisiert in unser Auswerteprogramm übernommen werden können. Die Tabellen dürfen daher keinesfalls im Aufbau verändert werden, da dann ein automatisiertes Auslesen der mitgeteilten Daten nicht mehr möglich wäre.</t>
  </si>
  <si>
    <t>Aus diesem Grund wurden die Tabellen gegen Veränderungen geschützt. Eingaben
oder auch die Auswahl von Eigenschaften sind nur an wenigen Stellen nötig. Diese Stellen sind gelb hinterlegt.</t>
  </si>
  <si>
    <t xml:space="preserve">Da das Ausführen von Macros eine potentielle Gefährdung von Computersystemen bedeuten kann, gehen wir davon aus, dass ausführbare Macros in zahlreichen Fällen von den entsprechenden System-Administratoren unterdrückt werden. Deshalb wurde auf die Verwendung von Macros bei der Erstellung der Tabellen zur Ergebniserfassung komplett verzichtet, obwohl damit ein  komfortableres Arbeiten möglich wäre. </t>
  </si>
  <si>
    <t>Beim Eingang Ihrer eMail wird diese von unserem System automatisch weiterverarbeitet, wobei einige Plausibilitäten (z.B. Vollständigkeit der Absenderangabe oder Kennzeichnung als Update bei erneuter Dateneinsendung) überprüft werden. Im Anschluss an diese Prüfung erhalten Sie automatisiert eine eMail-Antwort. Darin werden Sie darüber informiert, ob Ihre Daten prinzipiell weiterverarbeitet werden können oder ob benötigte Einträge fehlen und Sie Ihre Ergebnisse nach Ergänzung der fehlenden Angaben erneut einsenden sollen. Eine Prüfung auf Vollständigkeit von Ergebnisangaben (sind überhaupt Ergebnnisdaten vorhanden?) oder deren Angabe in den vorgegebenen Maßeinheiten wird zu diesem Zeitpunkt nicht vorgenommen.</t>
  </si>
  <si>
    <t>Sollten Sie noch vor dem Ende der Ergebnisannahme bemerken, dass in Ihrer Ergebnistabelle Fehler enthalten sind, so senden Sie einfach eine korrigierte Version an die Adresse ergebnisse@lvus.de. Kennzeichnen Sie in diesem Fall Ihre Tabelle als Aktualisierung, da ansonsten das System die Annahme der Daten zurückweist ("es sind ja bereits Daten von Ihnen vorhanden"). Ihre aktualiserte Ergebnistabelle muss vollständig ausgefüllt sein und insbesondere alle Ergebnisdaten der Vorversion enthalten, da bei einer Kennzeichung als Aktualiserung (Update) die zuvor eingesandte Ergebnistabelle durch die Aktualisierung vollständig ersetzt wird.</t>
  </si>
  <si>
    <t>Ihre Daten werden von uns wie mitgeteilt zur Auswertung verwendet. 
Selbst offensichtliche Fehler, wie
- Tippfehler,
- Übertragungsfehler in die Ergebniserfassungstabelle,
- Angaben in einer anderen, von der Vorgabe abweichenden Maßeinheit
werden zur Auswertung unverändert, also ohne Änderung übernommen und führen dann zu schlechten Bewertungen.
Daher sollten Sie Ihre Eingaben sorgfältig durchführen und dabei insbesondere auch überprüfen, ob Ihre laborüblichen Maßeinheiten mit denen im Tabellenblatt übereinstimmen.</t>
  </si>
  <si>
    <t>g/100 g</t>
  </si>
  <si>
    <t>Annahmeschluss:</t>
  </si>
  <si>
    <t>Tabelle wurde bereits einmal gesendet, es handelt sich um eine Aktualisierung:</t>
  </si>
  <si>
    <t>Methode</t>
  </si>
  <si>
    <t>Bezeichnung des Analysenverfahrens</t>
  </si>
  <si>
    <t>Modifikation</t>
  </si>
  <si>
    <t>x</t>
  </si>
  <si>
    <t>Beispielhafter Wert [mg/kg]</t>
  </si>
  <si>
    <t>Die ausgefüllte Exceltabelle muss per eMail als Anlage bis spätestens zur Deadline an eine der beiden Adressen ergebnisse@lvus.de oder results@lvus.de gesendet werden. Bitte beachten Sie, dass Ihre eMail nur die Exceltabelle als Anlage enthalten darf. Ausser Ihrem Absender soll die eigentliche eMail keine weiteren Daten oder Texte enthalten, da alle an die Adressen  ergebnisse@lvus.de oder results@lvus.de gesendeten eMails automatisch ausgelesen werden.</t>
  </si>
  <si>
    <t>Teilnahmen</t>
  </si>
  <si>
    <t>Deadline</t>
  </si>
  <si>
    <t>Hinweise zur Ergebnisübermittlung und zur Ergebnisangabe</t>
  </si>
  <si>
    <t xml:space="preserve">Bitte verwenden Sie diese Datei für Ihre Ergebnisübermittlung. Füllen Sie hierzu alle in der Tabelle "Ergebnisse" gelb hinterlegten Felder aus bzw. wählen Sie Ihre Angaben zu den von Ihnen verwendeten Methoden über die vorhandenen Auswahlfenster aus. </t>
  </si>
  <si>
    <t>Nach der in der Tabelle "Ergebnisse" aufgeführten Deadline eingehende Ergebnisse werden bei der Auswertung nicht berücksichtigt.</t>
  </si>
  <si>
    <t>Die Ergebnisangaben müssen in der/den vorgegebenen Maßeinheiten erfolgen - Ihre Angaben werden ohne Änderungen zur Auswertung verwendet! Zur Vermeidung von Abweichungen durch bereits im Labor vorgenommene Rundungen werden Sie gebeten, bei jedem Parameter eine bestimmte Anzahl signifikanter Ziffern anzugeben (auch wenn auf Grund Ihrer Validierungsdaten diese Genauigkeit von Ihrem Analysenverfahren nicht eingehalten wird). Nach ISO 13528 Abschnitt 4.6 sollen Ergebnisse nicht stärker gerundet werden als dem halben Betrag der Wiederholstandardabweichung entspricht.</t>
  </si>
  <si>
    <t>Ergebnisangabe mit 3 signifikanten Ziffern [mg/kg]</t>
  </si>
  <si>
    <t>Verfahren sowie Literaturangaben, die von Teilnehmern bei bereits durchgeführten Laborvergleichsuntersuchungen angewendet wurden, sind in Auswahlfenstern vorbelegt, um Ihnen das Ausfüllen zu erleichtern. Über diese Auswahlfenster wählen Sie bitte diejenigen Einträge aus, die bei den von Ihnen angewandten Verfahren zutreffend sind. Ist kein zutreffender Eintrag vorhanden, so wählen Sie bitte den Eintrag "sonstiges.." aus. Tragen Sie dann in der nächsten Zeile (wird gelb hervorgehoben) die auf Ihr Verfahren zutreffende Beschreibung ein.</t>
  </si>
  <si>
    <t xml:space="preserve">Geben Sie in der Tabelle "Kontakt" den Namen, die eMail-Adresse sowie die Telefonnummer der Kontaktperson an, die wir bei Fragen kontaktieren können. Nach Fertigstellung der Auswertung soll an die angegebene eMail-Adresse zusätzlich zur gedruckten Auswertung auch eine Passwort-freie Auswertedatei im PDF-Format gesendet werden. </t>
  </si>
  <si>
    <t>Sollten Sie uns ergänzende Hinweise/Beobachtungen mitteilen wollen, so verwenden Sie hierfür den vorgesehenen Bereich innerhalb der Tabelle "Mitteilungen".</t>
  </si>
  <si>
    <t>Nach Ende der Frist zur Ergebnisabgabe sind Korrekturen nur noch möglich, falls die Auswertung der Daten noch nicht erfolgt ist. Korrekturen von fehlerhaften Teilnehmerangaben werden nach der Auswertung und insbesondere nach Veröffentlichung des Protokolls nicht mehr durchgeführt.</t>
  </si>
  <si>
    <t>Hinweise zur Auswertung</t>
  </si>
  <si>
    <t>Die Beurteilung der Laborergebnisse erfolgt durch Z-Scores, die möglichst über die Vergleichsstandardabweichung des jeweiligen Standardverfahrens aus der Amtlichen Sammlung nach § 64 LFGB berechnet werden. Zusätzlich werden Z-Scores über die nach der Horwitz-
funktion ermittelte Zielstandardabweichung für den jeweiligen Analyten berechnet.</t>
  </si>
  <si>
    <t>Mit abnehmenden Gehalten von Analyten in der Probe steigt die über die Horwitzfunktion
berechnete Zielstandardabweichung stark an. So beträgt z.B. die relative Standardabweichung
nach Horwitz 10 % bei einem Analytgehalt von 23 mg/kg und bereits 22,6 % bei einem Analytgehalt von 100 µg/kg.</t>
  </si>
  <si>
    <t>Zur Vermeidung zu „breiter“ Beurteilungszonen wird deshalb bei der Auswertung bei allen Parametern der Wert der Zielstandardabweichung auf maximal 22 % vom Wert des Medians beschränkt.</t>
  </si>
  <si>
    <t xml:space="preserve">Zunächst werden alle mitgeteilten Laborergebnisse berücksichtigt und die darüber berechneten
statistischen Kenndaten für die Parameter aufgeführt. </t>
  </si>
  <si>
    <t>Zur Ermittlung der endgültigen statistischen Kenndaten werden bei allen in den Proben enthaltenen Wirkstoffe Zweitberechnungen durchgeführt. Bei diesen Zweitberechnungen bleiben generell die Ergebnisdaten von allen Laboratorien unberücksichtigt, deren Ergebnisse um mehr als 5 Zielstandardabweichungen (5 Z-Scores) vom Median des Analyten abweichen.</t>
  </si>
  <si>
    <t>References to the result transmission and to the indication of result 
(Deadline see "Ergebnisse")</t>
  </si>
  <si>
    <t>Before analysing the samples, homogenize the samples again, please. After homogenisation You should analyse both samples with your standard procedures.</t>
  </si>
  <si>
    <t>Use this file for your result transmissions, please. Fill for this in the file yellow fields deposited out and send back the file afterwards by email to “ergebnisse@lvus.de”. It is important that for the clear allocation of the results to your laboratory in the table "Ergebnisse" (results) your client number and your postal zip code must be entered (both numbers only).</t>
  </si>
  <si>
    <t>Examples for transmissions of results:</t>
  </si>
  <si>
    <t>It a test material the element "Mg" was quantified. You are asked to report 3 significant numbers. The following computational contents are determined:</t>
  </si>
  <si>
    <t>Computed Value [mg/kg]</t>
  </si>
  <si>
    <t>Transmission of result [mg/kg]</t>
  </si>
  <si>
    <t>Kontaktperson</t>
  </si>
  <si>
    <t>Contact person</t>
  </si>
  <si>
    <t>Name</t>
  </si>
  <si>
    <t>eMail</t>
  </si>
  <si>
    <t>eMail-Address</t>
  </si>
  <si>
    <t>Telefon (inklusive Vorwahl):</t>
  </si>
  <si>
    <t>telefone (including country and area code)</t>
  </si>
  <si>
    <t>eMail-Kontrolle:</t>
  </si>
  <si>
    <t>Ergebnis der Überprüfung:</t>
  </si>
  <si>
    <r>
      <t xml:space="preserve">Darüber hinaus bleiben bei allen Parametern zusätzlich alle Ergebnisse unberücksichtigt, die um mehr als 50 % vom Median abweichen </t>
    </r>
    <r>
      <rPr>
        <b/>
        <sz val="11"/>
        <rFont val="Times New Roman"/>
        <family val="1"/>
      </rPr>
      <t>und bei denen gleichzeitig</t>
    </r>
    <r>
      <rPr>
        <sz val="11"/>
        <rFont val="Times New Roman"/>
        <family val="1"/>
      </rPr>
      <t xml:space="preserve"> der Betrag des Z-Score größer als 3 ist. Diese Regelung greift bei allen Parametern mit Analytgehalten unter 23 mg/kg.</t>
    </r>
  </si>
  <si>
    <r>
      <t>The result data must be given in in the units as described at every parameter. To the avoidance of deviations in the laboratory made roundness, You are asked with each parameter after the first number deviating from 0 to indicate still the listened further numbers (even if due to Your validating data this accuracy is not kept by your analysis procedure). ISO 13 528 4.6 recommends that individual measurement results schould not be rounded by more than s</t>
    </r>
    <r>
      <rPr>
        <i/>
        <vertAlign val="subscript"/>
        <sz val="11"/>
        <rFont val="Times New Roman"/>
        <family val="1"/>
      </rPr>
      <t>r</t>
    </r>
    <r>
      <rPr>
        <sz val="11"/>
        <rFont val="Times New Roman"/>
        <family val="1"/>
      </rPr>
      <t xml:space="preserve">/2. </t>
    </r>
  </si>
  <si>
    <t>interne Teilnahme:</t>
  </si>
  <si>
    <t>Untersuchungsergebnisse</t>
  </si>
  <si>
    <t>Schreiben Sie Ihre Daten in die gelb hinterlegten Felder. Geben Sie Ihre Ergebnisse in den aufgeführten Einheiten an.
Write your data into the yellow cells. Give your results in the units of column 2.</t>
  </si>
  <si>
    <t>Falls Sie einen Parameter nicht bearbeiten, lassen Sie die zugehörigen Ergebnisdatenfelder bitte leer.
If you are not analysing parameters in your laboratory do not write anything into the corresponding fields for the results.</t>
  </si>
  <si>
    <t>Zur Beschreibung des Analysenverfahrens verwenden Sie bitte die im unteren Teil dieses Datenblatts enthaltenen Auswahlfelder.
To describe your method use the Pulldown-menus following after the result area.</t>
  </si>
  <si>
    <t>Signifikante
Stellen</t>
  </si>
  <si>
    <r>
      <t>Es ist wichtig</t>
    </r>
    <r>
      <rPr>
        <sz val="12"/>
        <rFont val="Times New Roman"/>
        <family val="1"/>
      </rPr>
      <t>, dass Sie zur eindeutigen Zuordnung der Ergebnisse zu Ihrem Labor sowohl Ihre Kunden-Nr. als auch Ihre Postleitzahl (auf dem Anschreiben enthalten - nur Ziffern eingeben) eingeben. Über eine bei der Auswertung durchgeführte Plausibilitätsprüfung soll erkannt werden, ob Tippfehler vorliegen und dadurch die Daten einem anderen Teilnehmer zugeordnet werden könnten.</t>
    </r>
  </si>
  <si>
    <t>Sollte ein Inhaltsstoff nicht bestimmbar sein, so teilen Sie uns bitte den Wert Ihrer Bestimmungsgrenze mit vorangestelltem "&lt; “ mit.
In cases you will not detect a parameter, report your limit of quantification with "&lt; " in front of the value.</t>
  </si>
  <si>
    <t>Sonstige</t>
  </si>
  <si>
    <t>Geben Sie Gehalte über 1 g/100 g mit den in Spalte 3 aufgeführten signifikanten Stellen an. Beispiele hierzu sind in "Hinweise1" enthalten.
Report results higher than 1 g/100 g with in column 3 shown significant numbers (there are some examples in sheet "hints1" .</t>
  </si>
  <si>
    <r>
      <t>Interne Teilnahme:</t>
    </r>
    <r>
      <rPr>
        <sz val="12"/>
        <rFont val="Times New Roman"/>
        <family val="1"/>
      </rPr>
      <t xml:space="preserve"> Diesen Wert bitte nur ändern, falls Sie für Ihr Haus mehrere getrennte </t>
    </r>
    <r>
      <rPr>
        <b/>
        <sz val="12"/>
        <rFont val="Times New Roman"/>
        <family val="1"/>
      </rPr>
      <t>und damit kostenpflichtige</t>
    </r>
    <r>
      <rPr>
        <sz val="12"/>
        <rFont val="Times New Roman"/>
        <family val="1"/>
      </rPr>
      <t xml:space="preserve"> Teilnahmen gebucht haben. Über diesen Wert werden die unter einer Kundennummer geführten Teilnahmen getrennt erfasst und die Ergebnisse anschließend der Auswertung zugeführt. Entscheiden Sie, welcher Ihrer Laborbereiche unter der Teilnahme 1 oder 2 registirert und ausgewertet werden soll.</t>
    </r>
  </si>
  <si>
    <t>Bitte geben Sie den Namen, eMail-Adresse und die Telefonnummer der Person an, die wir bei Rückfragen kontaktieren können.
An die aufgeführte eMailadresse wird das Protokoll zusätzlich auch als Passwort-freie PDF-Datei gesendet.</t>
  </si>
  <si>
    <t>check of the e-Mail address</t>
  </si>
  <si>
    <t>result of the control</t>
  </si>
  <si>
    <t>ja / yes</t>
  </si>
  <si>
    <t>nein / no</t>
  </si>
  <si>
    <t>In einigen Fällen, z.B. bei Gehalten um 1 % oder 10 %, ist die Vorgabe gültiger Stellen schwierig: Die Ergebnisse „10,16 % und 9,9 8% sind vergleichbar, nicht aber „10,2 %“ und „9,98 %“. Die Angabe einer zusätzlichen gültigen Stelle bei Beispielwert 10,16 ist hier angebracht.</t>
  </si>
  <si>
    <t>info@lvus.de; ergebnisse@lvus.de</t>
  </si>
  <si>
    <t>Beispiel für die Eingabe von 2 eMail-Adressen:
Example how to type in 2 different e-mail addresses:</t>
  </si>
  <si>
    <t>In case the PDF-document of the report should be sent to a second e-mail address seperate both e-mail addresses by typing in a semicolon followed by a blank.</t>
  </si>
  <si>
    <t>Falls die Auswertung zusätzlich noch an eine zweite Adresse gesendet werden soll, geben Sie die zweite Adresse getrennt durch ein Semikolon mit nachfolgendem Leerzeichen ein.</t>
  </si>
  <si>
    <t>Type in name, e-mail address and telefone number of the person we can contact in case of any questions, please.
In addition to a printed version we will send a PDF-document (passwort-free) of the report to this e-mail address.</t>
  </si>
  <si>
    <t>Parameter</t>
  </si>
  <si>
    <t>Inosinsäure</t>
  </si>
  <si>
    <t>Guanylsäure</t>
  </si>
  <si>
    <t>Ammoniumchlorid</t>
  </si>
  <si>
    <t>Lakritzerzeugnisse</t>
  </si>
  <si>
    <t>Sorbit</t>
  </si>
  <si>
    <t>Glycyrrhizinsäure</t>
  </si>
  <si>
    <t>Glycyrrhidinsäure</t>
  </si>
  <si>
    <t>§ 64 LFGB Nr. L 43.08-2</t>
  </si>
  <si>
    <t>§ 64 LFGB Nr. L 43.08-2, modifiziert</t>
  </si>
  <si>
    <t>§ 64 LFGB Nr. L 43.08-1</t>
  </si>
  <si>
    <t>§ 64 LFGB Nr. L 43.08-1, modifiziert</t>
  </si>
  <si>
    <t>§ 64 LFGB Nr. L 00.00-72</t>
  </si>
  <si>
    <t>§ 64 LFGB Nr. L 00.00-72, modifiziert</t>
  </si>
  <si>
    <t>Enzymatisch nach r-biopharm / Roche Nr. 11 112 732 035</t>
  </si>
  <si>
    <t>HPLC mit UV-Detektion (auch DAD)</t>
  </si>
  <si>
    <t>Enzymatisch nach r-biopharm / Roche Nr. 10 670 057 035</t>
  </si>
  <si>
    <t>§ 64 LFGB Nr. L 00.00-59</t>
  </si>
  <si>
    <t>§ 64 LFGB Nr. L 00.00-59, modifiziert</t>
  </si>
  <si>
    <t>HPLC (diverse Detektoren)</t>
  </si>
  <si>
    <t>HPAEC-PAD</t>
  </si>
  <si>
    <t>HRGC</t>
  </si>
  <si>
    <t>HPLC mit MS/MS-Detektion in Anlehnung an DIN EN 15911</t>
  </si>
  <si>
    <t>Senden Sie elektronisch mitgeteilte Ergebnisse nicht noch zusätzlich per Post oder Telefax.</t>
  </si>
  <si>
    <t>Falls Sie nach einer erfolgreichen Übermittlung Ihrer Ergebnisse noch Fehler feststellen, können Sie bis zur Deadline jederzeit noch überarbeitete (oder auch ergänzte) Ergebnisdateien einsenden. Damit unser System Ihre Datei als Aktualisierung akzeptiert, muss zwingend "ja" bei Aktualisierung im Register „Ergebnisse“ ausgewählt werden. Die überarbeitete Excel¬tabelle muss auch alle bei der Auswertung zu berücksichtigenden Einträge enthalten, da die ursprünglich von Ihnen gesendeten Daten vor der Aktualisierung vollständig gelöscht werden.</t>
  </si>
  <si>
    <r>
      <t xml:space="preserve">Eingegangene eMails werden periodisch (ca. alle 10 Minuten) weiterverarbeitet. Enthält Ihre eMail eine von uns vordefinierte Exceltabelle und sind darin alle </t>
    </r>
    <r>
      <rPr>
        <b/>
        <sz val="11"/>
        <rFont val="Times New Roman"/>
        <family val="1"/>
      </rPr>
      <t>Pflichteingaben</t>
    </r>
    <r>
      <rPr>
        <sz val="11"/>
        <rFont val="Times New Roman"/>
        <family val="1"/>
      </rPr>
      <t xml:space="preserve"> </t>
    </r>
    <r>
      <rPr>
        <b/>
        <sz val="11"/>
        <rFont val="Times New Roman"/>
        <family val="1"/>
      </rPr>
      <t>(Kundennummer,</t>
    </r>
    <r>
      <rPr>
        <sz val="11"/>
        <rFont val="Times New Roman"/>
        <family val="1"/>
      </rPr>
      <t xml:space="preserve"> </t>
    </r>
    <r>
      <rPr>
        <b/>
        <sz val="11"/>
        <rFont val="Times New Roman"/>
        <family val="1"/>
      </rPr>
      <t>Postleitzahl,</t>
    </r>
    <r>
      <rPr>
        <sz val="11"/>
        <rFont val="Times New Roman"/>
        <family val="1"/>
      </rPr>
      <t xml:space="preserve"> ggf. </t>
    </r>
    <r>
      <rPr>
        <b/>
        <sz val="11"/>
        <rFont val="Times New Roman"/>
        <family val="1"/>
      </rPr>
      <t>Aktualisierungs-Kennzeichnung</t>
    </r>
    <r>
      <rPr>
        <sz val="11"/>
        <rFont val="Times New Roman"/>
        <family val="1"/>
      </rPr>
      <t xml:space="preserve">) korrekt ausgefüllt, erhalten Sie in einer zweiten eMail Ihre Auswertenummer mitgeteilt. Ansonsten gibt es darin einen Hinweis, warum Ihre Mail nicht verarbeitet werden konnte. Korrigieren/ergänzen Sie in diesen Fällen Ihre Pflichteingabefelder und senden Sie uns Ihre Daten erneut. </t>
    </r>
  </si>
  <si>
    <t>Nach dem Eingang in unserer Mailbox "ergebnisse@lvus.de" erhalten Sie automatisch eine Benachrichtigung/Bestätigung über den Eingang Ihrer eMail.</t>
  </si>
  <si>
    <r>
      <rPr>
        <b/>
        <sz val="11"/>
        <rFont val="Times New Roman"/>
        <family val="1"/>
      </rPr>
      <t>Senden Sie</t>
    </r>
    <r>
      <rPr>
        <sz val="11"/>
        <rFont val="Times New Roman"/>
        <family val="1"/>
      </rPr>
      <t xml:space="preserve"> uns die vollständig ausgefüllte Ergebnisdatei als Anlage</t>
    </r>
    <r>
      <rPr>
        <b/>
        <sz val="11"/>
        <rFont val="Times New Roman"/>
        <family val="1"/>
      </rPr>
      <t xml:space="preserve"> im</t>
    </r>
    <r>
      <rPr>
        <sz val="11"/>
        <rFont val="Times New Roman"/>
        <family val="1"/>
      </rPr>
      <t xml:space="preserve"> aktuellen </t>
    </r>
    <r>
      <rPr>
        <b/>
        <sz val="11"/>
        <rFont val="Times New Roman"/>
        <family val="1"/>
      </rPr>
      <t>Excelformat</t>
    </r>
    <r>
      <rPr>
        <sz val="11"/>
        <rFont val="Times New Roman"/>
        <family val="1"/>
      </rPr>
      <t xml:space="preserve"> (Datei-Endung ".xlsx") oder im Format von Excel 2000 (Datei-Endung ".xls") per eMail </t>
    </r>
    <r>
      <rPr>
        <b/>
        <sz val="11"/>
        <rFont val="Times New Roman"/>
        <family val="1"/>
      </rPr>
      <t>an</t>
    </r>
    <r>
      <rPr>
        <sz val="11"/>
        <rFont val="Times New Roman"/>
        <family val="1"/>
      </rPr>
      <t xml:space="preserve"> die Adresse „</t>
    </r>
    <r>
      <rPr>
        <b/>
        <sz val="11"/>
        <rFont val="Times New Roman"/>
        <family val="1"/>
      </rPr>
      <t>ergebnisse@lvus.de</t>
    </r>
    <r>
      <rPr>
        <sz val="11"/>
        <rFont val="Times New Roman"/>
        <family val="1"/>
      </rPr>
      <t xml:space="preserve">“. Ihre eMail darf nur eine einzige Anlage enthalten. eingesendete Tabellen verarbeiten. </t>
    </r>
  </si>
  <si>
    <r>
      <t xml:space="preserve">Da Ihre eMail automatisch weiterverarbeitet wird, dürfen nur innerhalb der Exceltabelle in vordefinierten Bereichen Kommentare oder Hinweise zu den Proben und durchgeführten Untersuchungen enthalten sein (z.B. im </t>
    </r>
    <r>
      <rPr>
        <b/>
        <sz val="11"/>
        <rFont val="Times New Roman"/>
        <family val="1"/>
      </rPr>
      <t>Register „Mitteilungen“</t>
    </r>
    <r>
      <rPr>
        <sz val="11"/>
        <rFont val="Times New Roman"/>
        <family val="1"/>
      </rPr>
      <t>).</t>
    </r>
  </si>
  <si>
    <t>In zahlreichen Fällen wird auch nachgefragt, ob Sie streng nach der Vorschrift gemäß § 64 LFGB arbeiten. Streng bedeutet, dass Sie ohne prüfrelevante Abweichungen arbeiten. Sollte die Abweichung lediglich die untersuchte Matrix sein (z.B. Ketchup anstelle von Brühwurst), dann soll dies nicht als Modifikation gekennzeichnet werden.</t>
  </si>
  <si>
    <r>
      <t xml:space="preserve">Über Auswahlfelder sind </t>
    </r>
    <r>
      <rPr>
        <b/>
        <sz val="11"/>
        <rFont val="Times New Roman"/>
        <family val="1"/>
      </rPr>
      <t>gängige Untersuchungsverfahren</t>
    </r>
    <r>
      <rPr>
        <sz val="11"/>
        <rFont val="Times New Roman"/>
        <family val="1"/>
      </rPr>
      <t xml:space="preserve"> bereits </t>
    </r>
    <r>
      <rPr>
        <b/>
        <sz val="11"/>
        <rFont val="Times New Roman"/>
        <family val="1"/>
      </rPr>
      <t>vordefiniert,</t>
    </r>
    <r>
      <rPr>
        <sz val="11"/>
        <rFont val="Times New Roman"/>
        <family val="1"/>
      </rPr>
      <t xml:space="preserve"> um das Ausfüllen bei den Untersuchungsverfahren zu erleichtern. Sollten Sie ein nicht aufgeführtes Verfahren anwenden, wählen Sie „sonstiges“ aus und tragen Ihr Verfahren dann ein. Sofern weitere Informationen zur Auswertung nötig sind, werden auch gängige Verfahrensprinzipien und/oder Bezugsquellen kommerziell vertriebener Testsätze in ähnlicher Weise vordefiniert.</t>
    </r>
  </si>
  <si>
    <r>
      <rPr>
        <b/>
        <sz val="11"/>
        <rFont val="Times New Roman"/>
        <family val="1"/>
      </rPr>
      <t>Beachten Sie die</t>
    </r>
    <r>
      <rPr>
        <sz val="11"/>
        <rFont val="Times New Roman"/>
        <family val="1"/>
      </rPr>
      <t xml:space="preserve"> Hinweise zu den </t>
    </r>
    <r>
      <rPr>
        <b/>
        <sz val="11"/>
        <rFont val="Times New Roman"/>
        <family val="1"/>
      </rPr>
      <t>gültigen (signifikanten) Ziffern</t>
    </r>
    <r>
      <rPr>
        <sz val="11"/>
        <rFont val="Times New Roman"/>
        <family val="1"/>
      </rPr>
      <t xml:space="preserve"> bei den Parametern. </t>
    </r>
    <r>
      <rPr>
        <b/>
        <sz val="11"/>
        <rFont val="Times New Roman"/>
        <family val="1"/>
      </rPr>
      <t>Die Anzahl der Ziffern ist so zu wählen, dass beide Ergebnisse nur im Ausnahmefall aus iden¬tischen Ziffernfolgen bestehen</t>
    </r>
    <r>
      <rPr>
        <sz val="11"/>
        <rFont val="Times New Roman"/>
        <family val="1"/>
      </rPr>
      <t>. In einigen Fällen, z.B. bei Gehalten um 10 %, ist die Vorgabe gültiger Stellen schwierig: Die Ergebnisse „10,16% und 9,94% sind vergleichbar, nicht aber „10,2%“ und „9,94%“. Die Angabe einer zusätzlichen gültigen Stelle ist hier angebracht.</t>
    </r>
  </si>
  <si>
    <t>Die Felder zur Eingabe Ihrer Ergebnisdaten sind nicht mit einer festen Nachkommazahl vordefiniert, um keine Hinweise auf eventuelle Gehalte von Parametern zu geben.</t>
  </si>
  <si>
    <r>
      <t xml:space="preserve">Tragen Sie im </t>
    </r>
    <r>
      <rPr>
        <b/>
        <sz val="11"/>
        <rFont val="Times New Roman"/>
        <family val="1"/>
      </rPr>
      <t>Register „Ergebnisse“</t>
    </r>
    <r>
      <rPr>
        <sz val="11"/>
        <rFont val="Times New Roman"/>
        <family val="1"/>
      </rPr>
      <t xml:space="preserve"> unbedingt Ihre </t>
    </r>
    <r>
      <rPr>
        <b/>
        <sz val="11"/>
        <rFont val="Times New Roman"/>
        <family val="1"/>
      </rPr>
      <t>Kundennummer</t>
    </r>
    <r>
      <rPr>
        <sz val="11"/>
        <rFont val="Times New Roman"/>
        <family val="1"/>
      </rPr>
      <t xml:space="preserve"> und Ihre </t>
    </r>
    <r>
      <rPr>
        <b/>
        <sz val="11"/>
        <rFont val="Times New Roman"/>
        <family val="1"/>
      </rPr>
      <t>Postleitzahl</t>
    </r>
    <r>
      <rPr>
        <sz val="11"/>
        <rFont val="Times New Roman"/>
        <family val="1"/>
      </rPr>
      <t xml:space="preserve"> ein, da darüber die Identifizierung des Einsenders erfolgt. In die beiden Datenfelder „Kundennummer“ und „Postleitzahl“ dürfen nur Ziffern eingegeben werden.</t>
    </r>
  </si>
  <si>
    <r>
      <t xml:space="preserve">Geben Sie im </t>
    </r>
    <r>
      <rPr>
        <b/>
        <sz val="11"/>
        <rFont val="Times New Roman"/>
        <family val="1"/>
      </rPr>
      <t>Register "Kontakt"</t>
    </r>
    <r>
      <rPr>
        <sz val="11"/>
        <rFont val="Times New Roman"/>
        <family val="1"/>
      </rPr>
      <t xml:space="preserve"> den Namen, die eMail-Adresse sowie die Telefonnummer der Kontaktperson an, die wir bei Fragen kontaktieren können. Nach Fertigstellung des Protokolls wird </t>
    </r>
    <r>
      <rPr>
        <b/>
        <sz val="11"/>
        <rFont val="Times New Roman"/>
        <family val="1"/>
      </rPr>
      <t>ausschließlich</t>
    </r>
    <r>
      <rPr>
        <sz val="11"/>
        <rFont val="Times New Roman"/>
        <family val="1"/>
      </rPr>
      <t xml:space="preserve"> an die dort angegebenen eMail-Adressen vorab ein Passwort-freies Protokoll im PDF-Format gesendet.</t>
    </r>
  </si>
  <si>
    <t xml:space="preserve">Benutzen Sie für die Ergebnisübermittlung diese vordefinierte Tabelle im Excelformat. Die Tabelle steht auch auf unserer Homepage (www.lvus.de) im Bereich „Download“ bereit. </t>
  </si>
  <si>
    <t>Zur Bestimmung der Parameter sollen zwei vollständig getrennte Analysengänge durch¬geführt werden. Verwenden Sie für die Analysengänge 1 und 2 Probenmaterial aus verschiedenen Probeneinheiten.</t>
  </si>
  <si>
    <t>Hinweise zum Erfassen und Einsenden der Untersuchungsergebnisse</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</si>
</sst>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Times New Roman"/>
    </font>
    <font>
      <b/>
      <sz val="16"/>
      <name val="Times New Roman"/>
      <family val="1"/>
    </font>
    <font>
      <sz val="16"/>
      <name val="Times New Roman"/>
      <family val="1"/>
    </font>
    <font>
      <sz val="12"/>
      <name val="Times New Roman"/>
      <family val="1"/>
    </font>
    <font>
      <sz val="11"/>
      <name val="Times New Roman"/>
      <family val="1"/>
    </font>
    <font>
      <sz val="14"/>
      <color indexed="12"/>
      <name val="Times New Roman"/>
      <family val="1"/>
    </font>
    <font>
      <sz val="14"/>
      <name val="Times New Roman"/>
      <family val="1"/>
    </font>
    <font>
      <b/>
      <sz val="12"/>
      <name val="Times New Roman"/>
      <family val="1"/>
    </font>
    <font>
      <b/>
      <sz val="14"/>
      <name val="Times New Roman"/>
      <family val="1"/>
    </font>
    <font>
      <sz val="14"/>
      <color indexed="10"/>
      <name val="Times New Roman"/>
      <family val="1"/>
    </font>
    <font>
      <sz val="11"/>
      <color indexed="10"/>
      <name val="Times New Roman"/>
      <family val="1"/>
    </font>
    <font>
      <sz val="8"/>
      <color indexed="81"/>
      <name val="Tahoma"/>
      <family val="2"/>
    </font>
    <font>
      <b/>
      <sz val="8"/>
      <color indexed="81"/>
      <name val="Tahoma"/>
      <family val="2"/>
    </font>
    <font>
      <b/>
      <sz val="12"/>
      <color indexed="10"/>
      <name val="Times New Roman"/>
      <family val="1"/>
    </font>
    <font>
      <u/>
      <sz val="12"/>
      <color indexed="12"/>
      <name val="Times New Roman"/>
      <family val="1"/>
    </font>
    <font>
      <b/>
      <sz val="14"/>
      <color indexed="10"/>
      <name val="Times New Roman"/>
      <family val="1"/>
    </font>
    <font>
      <sz val="10"/>
      <name val="Times New Roman"/>
      <family val="1"/>
    </font>
    <font>
      <sz val="12"/>
      <color indexed="9"/>
      <name val="Times New Roman"/>
      <family val="1"/>
    </font>
    <font>
      <b/>
      <sz val="11"/>
      <name val="Times New Roman"/>
      <family val="1"/>
    </font>
    <font>
      <sz val="9"/>
      <name val="Times New Roman"/>
      <family val="1"/>
    </font>
    <font>
      <sz val="11"/>
      <color indexed="9"/>
      <name val="Times New Roman"/>
      <family val="1"/>
    </font>
    <font>
      <sz val="12"/>
      <color indexed="10"/>
      <name val="Times New Roman"/>
      <family val="1"/>
    </font>
    <font>
      <i/>
      <vertAlign val="subscript"/>
      <sz val="11"/>
      <name val="Times New Roman"/>
      <family val="1"/>
    </font>
    <font>
      <sz val="11"/>
      <color indexed="12"/>
      <name val="Times New Roman"/>
      <family val="1"/>
    </font>
    <font>
      <sz val="13"/>
      <name val="Times New Roman"/>
      <family val="1"/>
    </font>
    <font>
      <b/>
      <sz val="8"/>
      <color indexed="81"/>
      <name val="Tahoma"/>
      <family val="2"/>
    </font>
    <font>
      <sz val="8"/>
      <color indexed="81"/>
      <name val="Tahoma"/>
      <family val="2"/>
    </font>
    <font>
      <u/>
      <sz val="11"/>
      <color indexed="12"/>
      <name val="Times New Roman"/>
      <family val="1"/>
    </font>
    <font>
      <sz val="11"/>
      <color indexed="8"/>
      <name val="Calibri"/>
      <family val="2"/>
    </font>
    <font>
      <sz val="11"/>
      <color indexed="9"/>
      <name val="Calibri"/>
      <family val="2"/>
    </font>
  </fonts>
  <fills count="1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indexed="17"/>
      </top>
      <bottom style="thin">
        <color indexed="17"/>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s>
  <cellStyleXfs count="22">
    <xf numFmtId="0" fontId="0" fillId="0" borderId="0"/>
    <xf numFmtId="0" fontId="27" fillId="0" borderId="0" applyNumberFormat="0" applyFill="0" applyBorder="0" applyAlignment="0" applyProtection="0">
      <alignment vertical="top"/>
      <protection locked="0"/>
    </xf>
    <xf numFmtId="0" fontId="4"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4" fillId="0" borderId="0"/>
  </cellStyleXfs>
  <cellXfs count="123">
    <xf numFmtId="0" fontId="0" fillId="0" borderId="0" xfId="0"/>
    <xf numFmtId="0" fontId="3" fillId="0" borderId="0" xfId="0" applyFont="1"/>
    <xf numFmtId="0" fontId="0" fillId="11" borderId="0" xfId="0" applyFill="1"/>
    <xf numFmtId="0" fontId="0" fillId="11" borderId="0" xfId="0" applyFill="1" applyAlignment="1">
      <alignment horizontal="center"/>
    </xf>
    <xf numFmtId="0" fontId="0" fillId="0" borderId="0" xfId="0" applyFill="1" applyBorder="1" applyProtection="1">
      <protection locked="0"/>
    </xf>
    <xf numFmtId="0" fontId="1" fillId="0" borderId="0" xfId="0" applyFont="1" applyFill="1" applyBorder="1" applyProtection="1">
      <protection hidden="1"/>
    </xf>
    <xf numFmtId="0" fontId="2" fillId="0" borderId="0" xfId="0" applyFont="1" applyFill="1" applyBorder="1" applyProtection="1">
      <protection hidden="1"/>
    </xf>
    <xf numFmtId="0" fontId="6" fillId="0" borderId="0" xfId="0" applyFont="1" applyFill="1" applyBorder="1" applyProtection="1">
      <protection hidden="1"/>
    </xf>
    <xf numFmtId="0" fontId="5" fillId="0" borderId="0" xfId="0" applyFont="1" applyFill="1" applyBorder="1" applyProtection="1">
      <protection hidden="1"/>
    </xf>
    <xf numFmtId="0" fontId="0" fillId="0" borderId="0" xfId="0" applyFill="1" applyBorder="1" applyProtection="1">
      <protection hidden="1"/>
    </xf>
    <xf numFmtId="0" fontId="9" fillId="0" borderId="0" xfId="0" applyFont="1" applyFill="1" applyBorder="1" applyProtection="1">
      <protection hidden="1"/>
    </xf>
    <xf numFmtId="0" fontId="3" fillId="0" borderId="0" xfId="0" applyFont="1" applyFill="1" applyBorder="1" applyAlignment="1" applyProtection="1">
      <alignment wrapText="1"/>
      <protection hidden="1"/>
    </xf>
    <xf numFmtId="0" fontId="6"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0" fillId="12" borderId="0" xfId="0" applyFont="1" applyFill="1" applyBorder="1" applyAlignment="1" applyProtection="1">
      <alignment vertical="center"/>
      <protection hidden="1"/>
    </xf>
    <xf numFmtId="0" fontId="20" fillId="0" borderId="0" xfId="0" applyFont="1" applyFill="1" applyBorder="1" applyProtection="1">
      <protection hidden="1"/>
    </xf>
    <xf numFmtId="0" fontId="6" fillId="12" borderId="0" xfId="0" applyFont="1" applyFill="1" applyBorder="1" applyAlignment="1" applyProtection="1">
      <alignment vertical="center" wrapText="1"/>
      <protection hidden="1"/>
    </xf>
    <xf numFmtId="0" fontId="18" fillId="0" borderId="1" xfId="0" applyFont="1" applyBorder="1" applyAlignment="1" applyProtection="1">
      <alignment vertical="top" wrapText="1"/>
      <protection hidden="1"/>
    </xf>
    <xf numFmtId="0" fontId="4" fillId="0" borderId="0" xfId="0" applyFont="1" applyProtection="1">
      <protection hidden="1"/>
    </xf>
    <xf numFmtId="0" fontId="3" fillId="0" borderId="0" xfId="0" applyFont="1" applyProtection="1">
      <protection hidden="1"/>
    </xf>
    <xf numFmtId="0" fontId="19" fillId="0" borderId="2" xfId="0" applyFont="1" applyBorder="1" applyAlignment="1" applyProtection="1">
      <alignment vertical="top" wrapText="1"/>
      <protection hidden="1"/>
    </xf>
    <xf numFmtId="0" fontId="4" fillId="0" borderId="3" xfId="0" applyFont="1" applyBorder="1" applyAlignment="1" applyProtection="1">
      <alignment horizontal="justify" vertical="top" wrapText="1"/>
      <protection hidden="1"/>
    </xf>
    <xf numFmtId="0" fontId="16" fillId="0" borderId="0" xfId="0" applyFont="1" applyAlignment="1" applyProtection="1">
      <alignment wrapText="1"/>
      <protection hidden="1"/>
    </xf>
    <xf numFmtId="0" fontId="4" fillId="0" borderId="0" xfId="0" applyFont="1" applyAlignment="1" applyProtection="1">
      <alignment horizontal="justify" vertical="top" wrapText="1"/>
      <protection hidden="1"/>
    </xf>
    <xf numFmtId="0" fontId="3" fillId="0" borderId="3" xfId="0" applyFont="1" applyBorder="1" applyAlignment="1" applyProtection="1">
      <alignment horizontal="justify" vertical="top" wrapText="1"/>
      <protection hidden="1"/>
    </xf>
    <xf numFmtId="0" fontId="3" fillId="0" borderId="0" xfId="0" applyFont="1" applyAlignment="1" applyProtection="1">
      <alignment wrapText="1"/>
      <protection hidden="1"/>
    </xf>
    <xf numFmtId="0" fontId="4" fillId="0" borderId="0" xfId="0" applyFont="1" applyProtection="1">
      <protection locked="0" hidden="1"/>
    </xf>
    <xf numFmtId="0" fontId="3" fillId="0" borderId="0" xfId="0" applyFont="1" applyProtection="1">
      <protection locked="0" hidden="1"/>
    </xf>
    <xf numFmtId="14" fontId="0" fillId="11" borderId="0" xfId="0" applyNumberFormat="1" applyFill="1" applyAlignment="1">
      <alignment horizontal="center"/>
    </xf>
    <xf numFmtId="0" fontId="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10"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19" fillId="13" borderId="0" xfId="0" applyFont="1" applyFill="1" applyBorder="1" applyProtection="1">
      <protection locked="0" hidden="1"/>
    </xf>
    <xf numFmtId="0" fontId="4" fillId="0" borderId="0" xfId="0" applyFont="1" applyAlignment="1" applyProtection="1">
      <alignment horizontal="left"/>
      <protection locked="0" hidden="1"/>
    </xf>
    <xf numFmtId="0" fontId="4" fillId="0" borderId="3" xfId="0" applyFont="1" applyBorder="1" applyAlignment="1" applyProtection="1">
      <alignment horizontal="left" vertical="top" wrapText="1"/>
      <protection hidden="1"/>
    </xf>
    <xf numFmtId="0" fontId="4" fillId="0" borderId="0" xfId="0" applyFont="1" applyAlignment="1" applyProtection="1">
      <alignment horizontal="left"/>
      <protection hidden="1"/>
    </xf>
    <xf numFmtId="0" fontId="17" fillId="0" borderId="0" xfId="0" applyFont="1" applyFill="1" applyProtection="1">
      <protection hidden="1"/>
    </xf>
    <xf numFmtId="0" fontId="24" fillId="0" borderId="0" xfId="0" applyFont="1" applyBorder="1" applyAlignment="1" applyProtection="1">
      <alignment horizontal="left" vertical="center" wrapText="1"/>
      <protection hidden="1"/>
    </xf>
    <xf numFmtId="0" fontId="4" fillId="0" borderId="0" xfId="0" applyFont="1"/>
    <xf numFmtId="0" fontId="21" fillId="0" borderId="0" xfId="0" applyFont="1" applyFill="1" applyBorder="1" applyAlignment="1" applyProtection="1">
      <alignment vertical="center"/>
      <protection hidden="1"/>
    </xf>
    <xf numFmtId="49" fontId="3" fillId="11" borderId="0" xfId="0" applyNumberFormat="1" applyFont="1" applyFill="1" applyBorder="1" applyProtection="1">
      <protection locked="0" hidden="1"/>
    </xf>
    <xf numFmtId="0" fontId="6" fillId="12" borderId="0" xfId="0" applyFont="1" applyFill="1" applyBorder="1" applyProtection="1">
      <protection hidden="1"/>
    </xf>
    <xf numFmtId="49" fontId="24" fillId="11" borderId="0" xfId="0" applyNumberFormat="1" applyFont="1" applyFill="1" applyBorder="1" applyAlignment="1" applyProtection="1">
      <alignment vertical="center"/>
      <protection locked="0" hidden="1"/>
    </xf>
    <xf numFmtId="0" fontId="4" fillId="0" borderId="0" xfId="2" applyProtection="1"/>
    <xf numFmtId="2" fontId="21" fillId="13" borderId="4" xfId="2" applyNumberFormat="1" applyFont="1" applyFill="1" applyBorder="1" applyAlignment="1" applyProtection="1">
      <alignment horizontal="center" vertical="top" wrapText="1"/>
    </xf>
    <xf numFmtId="0" fontId="3" fillId="13" borderId="4" xfId="2" applyFont="1" applyFill="1" applyBorder="1" applyAlignment="1" applyProtection="1">
      <alignment horizontal="center" vertical="top" wrapText="1"/>
    </xf>
    <xf numFmtId="0" fontId="4" fillId="12" borderId="4" xfId="2" applyFont="1" applyFill="1" applyBorder="1" applyAlignment="1" applyProtection="1">
      <alignment horizontal="left" vertical="top" wrapText="1"/>
    </xf>
    <xf numFmtId="0" fontId="18" fillId="0" borderId="0" xfId="2" applyFont="1" applyProtection="1"/>
    <xf numFmtId="0" fontId="4" fillId="13" borderId="0" xfId="2" applyFill="1" applyBorder="1"/>
    <xf numFmtId="0" fontId="3" fillId="13" borderId="0" xfId="2" applyFont="1" applyFill="1" applyProtection="1"/>
    <xf numFmtId="0" fontId="3" fillId="13" borderId="0" xfId="2" applyFont="1" applyFill="1" applyBorder="1" applyProtection="1"/>
    <xf numFmtId="0" fontId="3" fillId="13" borderId="4" xfId="2" applyFont="1" applyFill="1" applyBorder="1" applyAlignment="1" applyProtection="1">
      <alignment horizontal="left" vertical="top" wrapText="1"/>
    </xf>
    <xf numFmtId="0" fontId="14" fillId="13" borderId="0" xfId="1" applyFont="1" applyFill="1" applyAlignment="1" applyProtection="1">
      <alignment horizontal="justify"/>
    </xf>
    <xf numFmtId="0" fontId="3" fillId="0" borderId="0" xfId="2" applyFont="1"/>
    <xf numFmtId="0" fontId="7" fillId="0" borderId="0" xfId="2" applyFont="1"/>
    <xf numFmtId="0" fontId="4" fillId="0" borderId="0" xfId="2" applyAlignment="1">
      <alignment vertical="center"/>
    </xf>
    <xf numFmtId="0" fontId="10" fillId="0" borderId="0" xfId="2" applyFont="1" applyAlignment="1">
      <alignment vertical="center"/>
    </xf>
    <xf numFmtId="49" fontId="27" fillId="11" borderId="0" xfId="1" applyNumberFormat="1" applyFont="1" applyFill="1" applyAlignment="1" applyProtection="1">
      <alignment vertical="center"/>
      <protection locked="0"/>
    </xf>
    <xf numFmtId="0" fontId="23" fillId="0" borderId="0" xfId="2" applyFont="1" applyAlignment="1">
      <alignment horizontal="left" vertical="center"/>
    </xf>
    <xf numFmtId="0" fontId="23" fillId="0" borderId="0" xfId="2" applyFont="1" applyAlignment="1">
      <alignment horizontal="left" vertical="center" wrapText="1"/>
    </xf>
    <xf numFmtId="49" fontId="4" fillId="11" borderId="0" xfId="2" applyNumberFormat="1" applyFill="1" applyAlignment="1" applyProtection="1">
      <alignment vertical="center"/>
      <protection locked="0"/>
    </xf>
    <xf numFmtId="0" fontId="18" fillId="0" borderId="0" xfId="2" applyFont="1" applyAlignment="1">
      <alignment vertical="center"/>
    </xf>
    <xf numFmtId="0" fontId="7" fillId="0" borderId="0" xfId="2" applyFont="1" applyAlignment="1">
      <alignment vertical="center"/>
    </xf>
    <xf numFmtId="0" fontId="4" fillId="0" borderId="0" xfId="2" applyFont="1" applyProtection="1">
      <protection hidden="1"/>
    </xf>
    <xf numFmtId="0" fontId="24" fillId="0" borderId="5" xfId="0" applyFont="1" applyBorder="1" applyAlignment="1">
      <alignment vertical="top" wrapText="1"/>
    </xf>
    <xf numFmtId="0" fontId="24" fillId="0" borderId="6" xfId="0" applyFont="1" applyFill="1" applyBorder="1" applyAlignment="1" applyProtection="1">
      <alignment vertical="top"/>
      <protection hidden="1"/>
    </xf>
    <xf numFmtId="0" fontId="24" fillId="0" borderId="6" xfId="0" applyFont="1" applyFill="1" applyBorder="1" applyAlignment="1" applyProtection="1">
      <alignment vertical="top" wrapText="1"/>
      <protection hidden="1"/>
    </xf>
    <xf numFmtId="0" fontId="24" fillId="0" borderId="7" xfId="0" applyFont="1" applyFill="1" applyBorder="1" applyAlignment="1" applyProtection="1">
      <alignment vertical="top" wrapText="1"/>
      <protection hidden="1"/>
    </xf>
    <xf numFmtId="0" fontId="24" fillId="0" borderId="8" xfId="0" applyFont="1" applyBorder="1" applyAlignment="1" applyProtection="1">
      <alignment vertical="center" wrapText="1"/>
      <protection hidden="1"/>
    </xf>
    <xf numFmtId="0" fontId="24" fillId="0" borderId="9" xfId="0" applyFont="1" applyFill="1" applyBorder="1" applyAlignment="1" applyProtection="1">
      <alignment horizontal="center" vertical="center"/>
      <protection hidden="1"/>
    </xf>
    <xf numFmtId="0" fontId="24" fillId="0" borderId="10" xfId="0" applyFont="1" applyBorder="1" applyAlignment="1" applyProtection="1">
      <alignment vertical="center" wrapText="1"/>
      <protection hidden="1"/>
    </xf>
    <xf numFmtId="0" fontId="24" fillId="0" borderId="11" xfId="0" applyFont="1" applyBorder="1" applyAlignment="1" applyProtection="1">
      <alignment horizontal="left" vertical="center" wrapText="1"/>
      <protection hidden="1"/>
    </xf>
    <xf numFmtId="0" fontId="24" fillId="0" borderId="11" xfId="0" applyFont="1" applyFill="1" applyBorder="1" applyAlignment="1" applyProtection="1">
      <alignment horizontal="center" vertical="center"/>
      <protection hidden="1"/>
    </xf>
    <xf numFmtId="49" fontId="24" fillId="11" borderId="11" xfId="0" applyNumberFormat="1" applyFont="1" applyFill="1" applyBorder="1" applyAlignment="1" applyProtection="1">
      <alignment vertical="center"/>
      <protection locked="0" hidden="1"/>
    </xf>
    <xf numFmtId="0" fontId="8" fillId="0" borderId="0" xfId="0" applyFont="1" applyFill="1" applyBorder="1" applyAlignment="1" applyProtection="1">
      <alignment vertical="center"/>
      <protection hidden="1"/>
    </xf>
    <xf numFmtId="0" fontId="24" fillId="0" borderId="12"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3" fillId="0" borderId="0" xfId="0" applyFont="1" applyAlignment="1" applyProtection="1">
      <alignment horizontal="justify" vertical="top" wrapText="1"/>
      <protection hidden="1"/>
    </xf>
    <xf numFmtId="0" fontId="4" fillId="0" borderId="0" xfId="0" applyFont="1" applyFill="1" applyAlignment="1" applyProtection="1">
      <alignment horizontal="justify" vertical="top" wrapText="1"/>
      <protection hidden="1"/>
    </xf>
    <xf numFmtId="0" fontId="3" fillId="0" borderId="0" xfId="0" applyFont="1" applyFill="1" applyProtection="1">
      <protection hidden="1"/>
    </xf>
    <xf numFmtId="0" fontId="4" fillId="0" borderId="11" xfId="2" applyFont="1" applyBorder="1" applyAlignment="1" applyProtection="1">
      <alignment horizontal="left" wrapText="1"/>
    </xf>
    <xf numFmtId="0" fontId="4" fillId="0" borderId="11" xfId="2" applyFont="1" applyBorder="1" applyAlignment="1" applyProtection="1">
      <alignment horizontal="left"/>
    </xf>
    <xf numFmtId="0" fontId="7" fillId="0" borderId="0" xfId="2" applyFont="1" applyAlignment="1" applyProtection="1">
      <alignment horizontal="left" wrapText="1"/>
    </xf>
    <xf numFmtId="0" fontId="7" fillId="0" borderId="0" xfId="2" applyFont="1" applyAlignment="1" applyProtection="1">
      <alignment horizontal="left"/>
    </xf>
    <xf numFmtId="0" fontId="4" fillId="0" borderId="0" xfId="2" applyFont="1" applyFill="1" applyAlignment="1" applyProtection="1">
      <alignment horizontal="left" wrapText="1"/>
    </xf>
    <xf numFmtId="0" fontId="4" fillId="0" borderId="0" xfId="2" applyFont="1" applyAlignment="1" applyProtection="1">
      <alignment horizontal="left" wrapText="1"/>
    </xf>
    <xf numFmtId="0" fontId="4" fillId="0" borderId="0" xfId="2" applyFont="1" applyAlignment="1" applyProtection="1">
      <alignment horizontal="left"/>
    </xf>
    <xf numFmtId="0" fontId="4" fillId="0" borderId="0" xfId="2" applyFont="1" applyFill="1" applyAlignment="1" applyProtection="1">
      <alignment horizontal="left"/>
    </xf>
    <xf numFmtId="0" fontId="8" fillId="0" borderId="0" xfId="2" applyFont="1" applyAlignment="1" applyProtection="1">
      <alignment horizontal="left" wrapText="1"/>
    </xf>
    <xf numFmtId="0" fontId="7" fillId="13" borderId="0" xfId="2" applyFont="1" applyFill="1" applyAlignment="1" applyProtection="1">
      <alignment horizontal="left"/>
    </xf>
    <xf numFmtId="0" fontId="3" fillId="0" borderId="0" xfId="2" applyFont="1" applyFill="1" applyAlignment="1" applyProtection="1">
      <alignment horizontal="left" wrapText="1"/>
    </xf>
    <xf numFmtId="0" fontId="7" fillId="13" borderId="0" xfId="2" applyFont="1" applyFill="1" applyAlignment="1" applyProtection="1">
      <alignment horizontal="left" wrapText="1"/>
    </xf>
    <xf numFmtId="0" fontId="3" fillId="13" borderId="0" xfId="2" applyFont="1" applyFill="1" applyAlignment="1" applyProtection="1">
      <alignment horizontal="left"/>
    </xf>
    <xf numFmtId="0" fontId="3" fillId="0" borderId="0" xfId="2" applyFont="1" applyFill="1" applyAlignment="1" applyProtection="1">
      <alignment horizontal="left"/>
    </xf>
    <xf numFmtId="0" fontId="3" fillId="13" borderId="0" xfId="2" applyFont="1" applyFill="1" applyAlignment="1" applyProtection="1">
      <alignment horizontal="left" wrapText="1"/>
    </xf>
    <xf numFmtId="0" fontId="13" fillId="13" borderId="0" xfId="2" applyFont="1" applyFill="1" applyAlignment="1" applyProtection="1">
      <alignment horizontal="left" wrapText="1"/>
    </xf>
    <xf numFmtId="0" fontId="7" fillId="13" borderId="11" xfId="2" applyFont="1" applyFill="1" applyBorder="1" applyAlignment="1" applyProtection="1">
      <alignment horizontal="left" wrapText="1"/>
    </xf>
    <xf numFmtId="0" fontId="3" fillId="13" borderId="11" xfId="2" applyFont="1" applyFill="1" applyBorder="1" applyAlignment="1" applyProtection="1">
      <alignment horizontal="left"/>
    </xf>
    <xf numFmtId="0" fontId="3" fillId="13" borderId="0" xfId="2" applyFont="1" applyFill="1" applyBorder="1" applyAlignment="1" applyProtection="1">
      <alignment horizontal="left"/>
    </xf>
    <xf numFmtId="0" fontId="3" fillId="0" borderId="0" xfId="2" applyFont="1" applyAlignment="1">
      <alignment horizontal="left" wrapText="1"/>
    </xf>
    <xf numFmtId="0" fontId="3" fillId="0" borderId="0" xfId="2" applyFont="1" applyAlignment="1">
      <alignment horizontal="left"/>
    </xf>
    <xf numFmtId="0" fontId="23" fillId="0" borderId="0" xfId="2" applyFont="1" applyAlignment="1">
      <alignment horizontal="left" vertical="center" wrapText="1"/>
    </xf>
    <xf numFmtId="0" fontId="23" fillId="0" borderId="0" xfId="2" applyFont="1" applyAlignment="1">
      <alignment horizontal="left" vertical="center"/>
    </xf>
    <xf numFmtId="0" fontId="4" fillId="0" borderId="0" xfId="2" applyAlignment="1">
      <alignment horizontal="left" vertical="center"/>
    </xf>
    <xf numFmtId="0" fontId="10" fillId="0" borderId="0" xfId="2" applyFont="1" applyAlignment="1">
      <alignment horizontal="left" vertical="center" wrapText="1"/>
    </xf>
    <xf numFmtId="0" fontId="10" fillId="0" borderId="0" xfId="2" applyFont="1" applyAlignment="1">
      <alignment horizontal="left" vertical="center"/>
    </xf>
    <xf numFmtId="0" fontId="0" fillId="12" borderId="0" xfId="0" applyFill="1" applyBorder="1" applyAlignment="1" applyProtection="1">
      <alignment horizontal="center"/>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21" fillId="0" borderId="0" xfId="0" applyFont="1" applyFill="1" applyBorder="1" applyAlignment="1" applyProtection="1">
      <alignment horizontal="left" vertical="center"/>
      <protection hidden="1"/>
    </xf>
    <xf numFmtId="0" fontId="4" fillId="12" borderId="0" xfId="0" applyFont="1" applyFill="1" applyBorder="1" applyAlignment="1" applyProtection="1">
      <alignment horizontal="left" vertical="center" wrapText="1"/>
      <protection locked="0" hidden="1"/>
    </xf>
    <xf numFmtId="0" fontId="19" fillId="0" borderId="0" xfId="0" applyFont="1" applyFill="1" applyBorder="1" applyAlignment="1" applyProtection="1">
      <alignment horizontal="left" vertical="center" wrapText="1"/>
      <protection hidden="1"/>
    </xf>
    <xf numFmtId="14" fontId="15" fillId="0" borderId="0" xfId="0" applyNumberFormat="1" applyFont="1" applyFill="1" applyBorder="1" applyAlignment="1" applyProtection="1">
      <alignment horizontal="left"/>
      <protection hidden="1"/>
    </xf>
    <xf numFmtId="0" fontId="0" fillId="12" borderId="0" xfId="0" applyNumberFormat="1" applyFill="1" applyBorder="1" applyAlignment="1" applyProtection="1">
      <alignment horizontal="left" vertical="center" wrapText="1"/>
      <protection locked="0" hidden="1"/>
    </xf>
    <xf numFmtId="0" fontId="0" fillId="12" borderId="0" xfId="0" applyFill="1" applyBorder="1" applyAlignment="1" applyProtection="1">
      <alignment horizontal="left" vertical="center" wrapText="1"/>
      <protection locked="0" hidden="1"/>
    </xf>
    <xf numFmtId="0" fontId="0" fillId="12" borderId="0" xfId="0" applyFill="1" applyBorder="1" applyAlignment="1" applyProtection="1">
      <alignment horizontal="left"/>
      <protection hidden="1"/>
    </xf>
    <xf numFmtId="49" fontId="3" fillId="11" borderId="0" xfId="0" applyNumberFormat="1" applyFont="1" applyFill="1" applyAlignment="1" applyProtection="1">
      <alignment horizontal="left"/>
      <protection locked="0"/>
    </xf>
    <xf numFmtId="0" fontId="4" fillId="13" borderId="0" xfId="2" applyFill="1" applyBorder="1" applyAlignment="1">
      <alignment horizontal="left" wrapText="1"/>
    </xf>
    <xf numFmtId="0" fontId="4" fillId="13" borderId="0" xfId="2" applyFont="1" applyFill="1" applyBorder="1" applyAlignment="1">
      <alignment horizontal="left" wrapText="1"/>
    </xf>
    <xf numFmtId="0" fontId="8" fillId="0" borderId="0" xfId="2" applyFont="1" applyAlignment="1">
      <alignment horizontal="left"/>
    </xf>
  </cellXfs>
  <cellStyles count="22">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Hyperlink 2" xfId="1"/>
    <cellStyle name="Standard" xfId="0" builtinId="0"/>
    <cellStyle name="Standard 2" xfId="2"/>
    <cellStyle name="Standard 3" xfId="21"/>
  </cellStyles>
  <dxfs count="16">
    <dxf>
      <fill>
        <patternFill>
          <bgColor indexed="43"/>
        </patternFill>
      </fill>
    </dxf>
    <dxf>
      <font>
        <condense val="0"/>
        <extend val="0"/>
        <color indexed="9"/>
      </font>
    </dxf>
    <dxf>
      <font>
        <condense val="0"/>
        <extend val="0"/>
        <color indexed="9"/>
      </font>
    </dxf>
    <dxf>
      <fill>
        <patternFill>
          <bgColor indexed="43"/>
        </patternFill>
      </fill>
    </dxf>
    <dxf>
      <fill>
        <patternFill>
          <bgColor indexed="43"/>
        </patternFill>
      </fill>
    </dxf>
    <dxf>
      <font>
        <condense val="0"/>
        <extend val="0"/>
        <color indexed="9"/>
      </font>
    </dxf>
    <dxf>
      <fill>
        <patternFill>
          <bgColor indexed="43"/>
        </patternFill>
      </fill>
    </dxf>
    <dxf>
      <font>
        <condense val="0"/>
        <extend val="0"/>
        <color indexed="9"/>
      </font>
    </dxf>
    <dxf>
      <fill>
        <patternFill>
          <bgColor indexed="43"/>
        </patternFill>
      </fill>
    </dxf>
    <dxf>
      <fill>
        <patternFill>
          <bgColor indexed="43"/>
        </patternFill>
      </fill>
    </dxf>
    <dxf>
      <font>
        <condense val="0"/>
        <extend val="0"/>
        <color indexed="9"/>
      </font>
    </dxf>
    <dxf>
      <font>
        <condense val="0"/>
        <extend val="0"/>
        <color indexed="9"/>
      </font>
    </dxf>
    <dxf>
      <fill>
        <patternFill>
          <bgColor indexed="43"/>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Drop" dropLines="25" dropStyle="combo" dx="18" fmlaLink="Glycyrrhizinsäure!$B$1" fmlaRange="Glycyrrhizinsäure!$B$3:$B$8" sel="6" val="0"/>
</file>

<file path=xl/ctrlProps/ctrlProp2.xml><?xml version="1.0" encoding="utf-8"?>
<formControlPr xmlns="http://schemas.microsoft.com/office/spreadsheetml/2009/9/main" objectType="Drop" dropLines="15" dropStyle="combo" dx="18" fmlaLink="Teilnehmerdaten!$D$4" fmlaRange="Teilnehmerdaten!$G$5:$G$6" sel="2" val="0"/>
</file>

<file path=xl/ctrlProps/ctrlProp3.xml><?xml version="1.0" encoding="utf-8"?>
<formControlPr xmlns="http://schemas.microsoft.com/office/spreadsheetml/2009/9/main" objectType="Drop" dropLines="25" dropStyle="combo" dx="18" fmlaLink="Ammoniumchlorid!$B$1" fmlaRange="Ammoniumchlorid!$B$3:$B$7" sel="5"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34506</xdr:colOff>
      <xdr:row>40</xdr:row>
      <xdr:rowOff>138023</xdr:rowOff>
    </xdr:to>
    <xdr:pic>
      <xdr:nvPicPr>
        <xdr:cNvPr id="1234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89917" cy="7384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25879</xdr:colOff>
          <xdr:row>29</xdr:row>
          <xdr:rowOff>34506</xdr:rowOff>
        </xdr:from>
        <xdr:to>
          <xdr:col>7</xdr:col>
          <xdr:colOff>138023</xdr:colOff>
          <xdr:row>29</xdr:row>
          <xdr:rowOff>232913</xdr:rowOff>
        </xdr:to>
        <xdr:sp macro="" textlink="">
          <xdr:nvSpPr>
            <xdr:cNvPr id="2095" name="Drop Down 47" hidden="1">
              <a:extLst>
                <a:ext uri="{63B3BB69-23CF-44E3-9099-C40C66FF867C}">
                  <a14:compatExt spid="_x0000_s20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94891</xdr:colOff>
          <xdr:row>16</xdr:row>
          <xdr:rowOff>51758</xdr:rowOff>
        </xdr:from>
        <xdr:to>
          <xdr:col>6</xdr:col>
          <xdr:colOff>957532</xdr:colOff>
          <xdr:row>16</xdr:row>
          <xdr:rowOff>327804</xdr:rowOff>
        </xdr:to>
        <xdr:sp macro="" textlink="">
          <xdr:nvSpPr>
            <xdr:cNvPr id="2121" name="Drop Down 73" hidden="1">
              <a:extLst>
                <a:ext uri="{63B3BB69-23CF-44E3-9099-C40C66FF867C}">
                  <a14:compatExt spid="_x0000_s21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25879</xdr:colOff>
          <xdr:row>27</xdr:row>
          <xdr:rowOff>34506</xdr:rowOff>
        </xdr:from>
        <xdr:to>
          <xdr:col>7</xdr:col>
          <xdr:colOff>138023</xdr:colOff>
          <xdr:row>27</xdr:row>
          <xdr:rowOff>232913</xdr:rowOff>
        </xdr:to>
        <xdr:sp macro="" textlink="">
          <xdr:nvSpPr>
            <xdr:cNvPr id="2128" name="Drop Down 80" hidden="1">
              <a:extLst>
                <a:ext uri="{63B3BB69-23CF-44E3-9099-C40C66FF867C}">
                  <a14:compatExt spid="_x0000_s2128"/>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en/TABELLEN/LVU/Ergebnistabellen/2019/ungesch&#252;tzt/2019-14-ungesch&#252;tz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en/TABELLEN/LVU/Ergebnistabellen/2019/ungesch&#252;tzt/2019-09-ungesch&#252;tz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kumente%20und%20Einstellungen/lvu/Lokale%20Einstellungen/Temporary%20Internet%20Files/OLK39/ungesch&#252;tzt/07-01a-ungesch&#252;tz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ts1"/>
      <sheetName val="Reporting"/>
      <sheetName val="Hinweise1"/>
      <sheetName val="Hinweise2"/>
      <sheetName val="Hinweise3"/>
      <sheetName val="Kontakt"/>
      <sheetName val="Teilnehmerdaten"/>
      <sheetName val="Ergebnisse"/>
      <sheetName val="Mitteilungen"/>
      <sheetName val="Parameter1"/>
      <sheetName val="Parameter2"/>
      <sheetName val="Parameter3"/>
      <sheetName val="Parameter4"/>
      <sheetName val="Parameter5"/>
      <sheetName val="Parameter5a"/>
      <sheetName val="Parameter6"/>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ts1"/>
      <sheetName val="Reporting"/>
      <sheetName val="Hinweise1"/>
      <sheetName val="Hinweise2"/>
      <sheetName val="Hinweise3"/>
      <sheetName val="Ergebnisangabe"/>
      <sheetName val="Kontakt"/>
      <sheetName val="Teilnehmerdaten"/>
      <sheetName val="Ergebnisse"/>
      <sheetName val="Mitteilungen"/>
      <sheetName val="Rohprotein"/>
      <sheetName val="Lycopin"/>
      <sheetName val="Natrium"/>
      <sheetName val="Dichte"/>
      <sheetName val="pHWert"/>
      <sheetName val="Gesamtsre"/>
      <sheetName val="Citronensre"/>
      <sheetName val="Kochsalz"/>
      <sheetName val="Gestamttrocken"/>
      <sheetName val="LoeslichTrocken"/>
      <sheetName val="Glucose"/>
      <sheetName val="Fructose"/>
      <sheetName val="Saccharose"/>
      <sheetName val="Asche"/>
      <sheetName val="Benzoesre"/>
      <sheetName val="Sorbinsr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1)"/>
      <sheetName val="Hinweise (2)"/>
      <sheetName val="Hinweise (3)"/>
      <sheetName val="Hints (1)"/>
      <sheetName val="Kontakt"/>
      <sheetName val="Teilnehmerdaten"/>
      <sheetName val="Ergebnisse"/>
      <sheetName val="Mitteilungen"/>
      <sheetName val="Parameter1"/>
      <sheetName val="Parameter2"/>
      <sheetName val="Parameter3"/>
      <sheetName val="Parameter4"/>
      <sheetName val="Parameter5"/>
      <sheetName val="Parameter6"/>
      <sheetName val="Parameter7"/>
      <sheetName val="Parameter8"/>
      <sheetName val="Parameter9"/>
      <sheetName val="Tabelle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ow r="3">
          <cell r="B3" t="str">
            <v>§ 64 LFGB Nr. L 06.00-6 (07.00-6)</v>
          </cell>
        </row>
        <row r="4">
          <cell r="B4" t="str">
            <v>§ 64 LFGB Nr. L 06.00-6, modifiziert</v>
          </cell>
        </row>
        <row r="5">
          <cell r="B5" t="str">
            <v>nach Büchi-Caviezel</v>
          </cell>
        </row>
        <row r="6">
          <cell r="B6" t="str">
            <v>nach Weibull-Stoldt</v>
          </cell>
        </row>
        <row r="7">
          <cell r="B7" t="str">
            <v>Extraktion mit Petrolether (Methode nach Grossfeld)</v>
          </cell>
        </row>
        <row r="8">
          <cell r="B8" t="str">
            <v>nach Gerber</v>
          </cell>
        </row>
        <row r="9">
          <cell r="B9" t="str">
            <v>Extraktion aus der Trockenmasse</v>
          </cell>
        </row>
        <row r="10">
          <cell r="B10" t="str">
            <v>Mikrowellenextraktion</v>
          </cell>
        </row>
        <row r="11">
          <cell r="B11" t="str">
            <v>Schweizerisches Lebensmittelbuch Kapitel 11/5.7</v>
          </cell>
        </row>
        <row r="12">
          <cell r="B12" t="str">
            <v>NMR</v>
          </cell>
        </row>
        <row r="13">
          <cell r="B13" t="str">
            <v>Bestimmung aus der Trockenmasse, ohne Säureaufschluss, Extraktion mit Soxtherm</v>
          </cell>
        </row>
        <row r="14">
          <cell r="B14" t="str">
            <v>Butyrometer-Methode</v>
          </cell>
        </row>
        <row r="15">
          <cell r="B15" t="str">
            <v>Mikromethode nach E. Schulte DLR 3/21 S. 85-89</v>
          </cell>
        </row>
        <row r="16">
          <cell r="B16" t="str">
            <v>Fosslet</v>
          </cell>
        </row>
        <row r="17">
          <cell r="B17" t="str">
            <v>Sonstiges</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selection sqref="A1:C1"/>
    </sheetView>
  </sheetViews>
  <sheetFormatPr baseColWidth="10" defaultColWidth="11.5" defaultRowHeight="14.3" x14ac:dyDescent="0.25"/>
  <cols>
    <col min="1" max="2" width="27.625" style="44" customWidth="1"/>
    <col min="3" max="3" width="30.5" style="44" customWidth="1"/>
    <col min="4" max="16384" width="11.5" style="44"/>
  </cols>
  <sheetData>
    <row r="1" spans="1:3" ht="30.75" customHeight="1" x14ac:dyDescent="0.25">
      <c r="A1" s="83" t="s">
        <v>57</v>
      </c>
      <c r="B1" s="84"/>
      <c r="C1" s="84"/>
    </row>
    <row r="2" spans="1:3" ht="51.8" customHeight="1" x14ac:dyDescent="0.25">
      <c r="A2" s="86" t="s">
        <v>58</v>
      </c>
      <c r="B2" s="87"/>
      <c r="C2" s="87"/>
    </row>
    <row r="3" spans="1:3" ht="74.25" customHeight="1" x14ac:dyDescent="0.25">
      <c r="A3" s="85" t="s">
        <v>59</v>
      </c>
      <c r="B3" s="85"/>
      <c r="C3" s="85"/>
    </row>
    <row r="4" spans="1:3" ht="80.349999999999994" customHeight="1" x14ac:dyDescent="0.35">
      <c r="A4" s="85" t="s">
        <v>74</v>
      </c>
      <c r="B4" s="88"/>
      <c r="C4" s="88"/>
    </row>
    <row r="5" spans="1:3" ht="30.25" customHeight="1" x14ac:dyDescent="0.3">
      <c r="A5" s="89"/>
      <c r="B5" s="89"/>
      <c r="C5" s="89"/>
    </row>
    <row r="6" spans="1:3" ht="30.25" customHeight="1" x14ac:dyDescent="0.25">
      <c r="A6" s="48" t="s">
        <v>60</v>
      </c>
    </row>
    <row r="7" spans="1:3" ht="54" customHeight="1" x14ac:dyDescent="0.25">
      <c r="A7" s="81" t="s">
        <v>61</v>
      </c>
      <c r="B7" s="82"/>
      <c r="C7" s="82"/>
    </row>
    <row r="9" spans="1:3" x14ac:dyDescent="0.25">
      <c r="A9" s="47" t="s">
        <v>62</v>
      </c>
      <c r="B9" s="47" t="s">
        <v>63</v>
      </c>
    </row>
    <row r="10" spans="1:3" ht="15.65" x14ac:dyDescent="0.25">
      <c r="A10" s="46">
        <v>1379</v>
      </c>
      <c r="B10" s="46">
        <v>1380</v>
      </c>
    </row>
    <row r="11" spans="1:3" ht="15.65" x14ac:dyDescent="0.25">
      <c r="A11" s="46">
        <v>179.34</v>
      </c>
      <c r="B11" s="46">
        <v>179</v>
      </c>
    </row>
    <row r="12" spans="1:3" ht="15.65" x14ac:dyDescent="0.25">
      <c r="A12" s="46">
        <v>80.12</v>
      </c>
      <c r="B12" s="46">
        <v>80.099999999999994</v>
      </c>
    </row>
    <row r="13" spans="1:3" ht="15.65" x14ac:dyDescent="0.25">
      <c r="A13" s="46">
        <v>7.8</v>
      </c>
      <c r="B13" s="45">
        <v>7.8</v>
      </c>
    </row>
  </sheetData>
  <sheetProtection password="CAA1" sheet="1" objects="1" scenarios="1"/>
  <mergeCells count="6">
    <mergeCell ref="A7:C7"/>
    <mergeCell ref="A1:C1"/>
    <mergeCell ref="A3:C3"/>
    <mergeCell ref="A2:C2"/>
    <mergeCell ref="A4:C4"/>
    <mergeCell ref="A5:C5"/>
  </mergeCells>
  <phoneticPr fontId="0" type="noConversion"/>
  <pageMargins left="0.9055118110236221" right="0.59055118110236227" top="0.78740157480314965" bottom="0.59055118110236227" header="0.39370078740157483" footer="0.39370078740157483"/>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selection activeCell="A2" sqref="A2:G2"/>
    </sheetView>
  </sheetViews>
  <sheetFormatPr baseColWidth="10" defaultColWidth="11.5" defaultRowHeight="15.65" x14ac:dyDescent="0.25"/>
  <cols>
    <col min="1" max="7" width="12.625" style="1" customWidth="1"/>
    <col min="8" max="16384" width="11.5" style="1"/>
  </cols>
  <sheetData>
    <row r="1" spans="1:8" x14ac:dyDescent="0.25">
      <c r="A1" s="1" t="s">
        <v>20</v>
      </c>
      <c r="H1" s="37">
        <f>COUNTA(A2:G38)</f>
        <v>0</v>
      </c>
    </row>
    <row r="2" spans="1:8" x14ac:dyDescent="0.25">
      <c r="A2" s="119"/>
      <c r="B2" s="119"/>
      <c r="C2" s="119"/>
      <c r="D2" s="119"/>
      <c r="E2" s="119"/>
      <c r="F2" s="119"/>
      <c r="G2" s="119"/>
    </row>
    <row r="3" spans="1:8" x14ac:dyDescent="0.25">
      <c r="A3" s="119"/>
      <c r="B3" s="119"/>
      <c r="C3" s="119"/>
      <c r="D3" s="119"/>
      <c r="E3" s="119"/>
      <c r="F3" s="119"/>
      <c r="G3" s="119"/>
    </row>
    <row r="4" spans="1:8" x14ac:dyDescent="0.25">
      <c r="A4" s="119"/>
      <c r="B4" s="119"/>
      <c r="C4" s="119"/>
      <c r="D4" s="119"/>
      <c r="E4" s="119"/>
      <c r="F4" s="119"/>
      <c r="G4" s="119"/>
    </row>
    <row r="5" spans="1:8" x14ac:dyDescent="0.25">
      <c r="A5" s="119"/>
      <c r="B5" s="119"/>
      <c r="C5" s="119"/>
      <c r="D5" s="119"/>
      <c r="E5" s="119"/>
      <c r="F5" s="119"/>
      <c r="G5" s="119"/>
    </row>
    <row r="6" spans="1:8" x14ac:dyDescent="0.25">
      <c r="A6" s="119"/>
      <c r="B6" s="119"/>
      <c r="C6" s="119"/>
      <c r="D6" s="119"/>
      <c r="E6" s="119"/>
      <c r="F6" s="119"/>
      <c r="G6" s="119"/>
    </row>
    <row r="7" spans="1:8" x14ac:dyDescent="0.25">
      <c r="A7" s="119"/>
      <c r="B7" s="119"/>
      <c r="C7" s="119"/>
      <c r="D7" s="119"/>
      <c r="E7" s="119"/>
      <c r="F7" s="119"/>
      <c r="G7" s="119"/>
    </row>
    <row r="8" spans="1:8" x14ac:dyDescent="0.25">
      <c r="A8" s="119"/>
      <c r="B8" s="119"/>
      <c r="C8" s="119"/>
      <c r="D8" s="119"/>
      <c r="E8" s="119"/>
      <c r="F8" s="119"/>
      <c r="G8" s="119"/>
    </row>
    <row r="9" spans="1:8" x14ac:dyDescent="0.25">
      <c r="A9" s="119"/>
      <c r="B9" s="119"/>
      <c r="C9" s="119"/>
      <c r="D9" s="119"/>
      <c r="E9" s="119"/>
      <c r="F9" s="119"/>
      <c r="G9" s="119"/>
    </row>
    <row r="10" spans="1:8" x14ac:dyDescent="0.25">
      <c r="A10" s="119"/>
      <c r="B10" s="119"/>
      <c r="C10" s="119"/>
      <c r="D10" s="119"/>
      <c r="E10" s="119"/>
      <c r="F10" s="119"/>
      <c r="G10" s="119"/>
    </row>
    <row r="11" spans="1:8" x14ac:dyDescent="0.25">
      <c r="A11" s="119"/>
      <c r="B11" s="119"/>
      <c r="C11" s="119"/>
      <c r="D11" s="119"/>
      <c r="E11" s="119"/>
      <c r="F11" s="119"/>
      <c r="G11" s="119"/>
    </row>
    <row r="12" spans="1:8" x14ac:dyDescent="0.25">
      <c r="A12" s="119"/>
      <c r="B12" s="119"/>
      <c r="C12" s="119"/>
      <c r="D12" s="119"/>
      <c r="E12" s="119"/>
      <c r="F12" s="119"/>
      <c r="G12" s="119"/>
    </row>
    <row r="13" spans="1:8" x14ac:dyDescent="0.25">
      <c r="A13" s="119"/>
      <c r="B13" s="119"/>
      <c r="C13" s="119"/>
      <c r="D13" s="119"/>
      <c r="E13" s="119"/>
      <c r="F13" s="119"/>
      <c r="G13" s="119"/>
    </row>
    <row r="14" spans="1:8" x14ac:dyDescent="0.25">
      <c r="A14" s="119"/>
      <c r="B14" s="119"/>
      <c r="C14" s="119"/>
      <c r="D14" s="119"/>
      <c r="E14" s="119"/>
      <c r="F14" s="119"/>
      <c r="G14" s="119"/>
    </row>
    <row r="15" spans="1:8" x14ac:dyDescent="0.25">
      <c r="A15" s="119"/>
      <c r="B15" s="119"/>
      <c r="C15" s="119"/>
      <c r="D15" s="119"/>
      <c r="E15" s="119"/>
      <c r="F15" s="119"/>
      <c r="G15" s="119"/>
    </row>
    <row r="16" spans="1:8" x14ac:dyDescent="0.25">
      <c r="A16" s="119"/>
      <c r="B16" s="119"/>
      <c r="C16" s="119"/>
      <c r="D16" s="119"/>
      <c r="E16" s="119"/>
      <c r="F16" s="119"/>
      <c r="G16" s="119"/>
    </row>
    <row r="17" spans="1:7" x14ac:dyDescent="0.25">
      <c r="A17" s="119"/>
      <c r="B17" s="119"/>
      <c r="C17" s="119"/>
      <c r="D17" s="119"/>
      <c r="E17" s="119"/>
      <c r="F17" s="119"/>
      <c r="G17" s="119"/>
    </row>
    <row r="18" spans="1:7" x14ac:dyDescent="0.25">
      <c r="A18" s="119"/>
      <c r="B18" s="119"/>
      <c r="C18" s="119"/>
      <c r="D18" s="119"/>
      <c r="E18" s="119"/>
      <c r="F18" s="119"/>
      <c r="G18" s="119"/>
    </row>
    <row r="19" spans="1:7" x14ac:dyDescent="0.25">
      <c r="A19" s="119"/>
      <c r="B19" s="119"/>
      <c r="C19" s="119"/>
      <c r="D19" s="119"/>
      <c r="E19" s="119"/>
      <c r="F19" s="119"/>
      <c r="G19" s="119"/>
    </row>
    <row r="20" spans="1:7" x14ac:dyDescent="0.25">
      <c r="A20" s="119"/>
      <c r="B20" s="119"/>
      <c r="C20" s="119"/>
      <c r="D20" s="119"/>
      <c r="E20" s="119"/>
      <c r="F20" s="119"/>
      <c r="G20" s="119"/>
    </row>
    <row r="21" spans="1:7" x14ac:dyDescent="0.25">
      <c r="A21" s="119"/>
      <c r="B21" s="119"/>
      <c r="C21" s="119"/>
      <c r="D21" s="119"/>
      <c r="E21" s="119"/>
      <c r="F21" s="119"/>
      <c r="G21" s="119"/>
    </row>
    <row r="22" spans="1:7" x14ac:dyDescent="0.25">
      <c r="A22" s="119"/>
      <c r="B22" s="119"/>
      <c r="C22" s="119"/>
      <c r="D22" s="119"/>
      <c r="E22" s="119"/>
      <c r="F22" s="119"/>
      <c r="G22" s="119"/>
    </row>
    <row r="23" spans="1:7" x14ac:dyDescent="0.25">
      <c r="A23" s="119"/>
      <c r="B23" s="119"/>
      <c r="C23" s="119"/>
      <c r="D23" s="119"/>
      <c r="E23" s="119"/>
      <c r="F23" s="119"/>
      <c r="G23" s="119"/>
    </row>
    <row r="24" spans="1:7" x14ac:dyDescent="0.25">
      <c r="A24" s="119"/>
      <c r="B24" s="119"/>
      <c r="C24" s="119"/>
      <c r="D24" s="119"/>
      <c r="E24" s="119"/>
      <c r="F24" s="119"/>
      <c r="G24" s="119"/>
    </row>
    <row r="25" spans="1:7" x14ac:dyDescent="0.25">
      <c r="A25" s="119"/>
      <c r="B25" s="119"/>
      <c r="C25" s="119"/>
      <c r="D25" s="119"/>
      <c r="E25" s="119"/>
      <c r="F25" s="119"/>
      <c r="G25" s="119"/>
    </row>
    <row r="26" spans="1:7" x14ac:dyDescent="0.25">
      <c r="A26" s="119"/>
      <c r="B26" s="119"/>
      <c r="C26" s="119"/>
      <c r="D26" s="119"/>
      <c r="E26" s="119"/>
      <c r="F26" s="119"/>
      <c r="G26" s="119"/>
    </row>
    <row r="27" spans="1:7" x14ac:dyDescent="0.25">
      <c r="A27" s="119"/>
      <c r="B27" s="119"/>
      <c r="C27" s="119"/>
      <c r="D27" s="119"/>
      <c r="E27" s="119"/>
      <c r="F27" s="119"/>
      <c r="G27" s="119"/>
    </row>
    <row r="28" spans="1:7" x14ac:dyDescent="0.25">
      <c r="A28" s="119"/>
      <c r="B28" s="119"/>
      <c r="C28" s="119"/>
      <c r="D28" s="119"/>
      <c r="E28" s="119"/>
      <c r="F28" s="119"/>
      <c r="G28" s="119"/>
    </row>
    <row r="29" spans="1:7" x14ac:dyDescent="0.25">
      <c r="A29" s="119"/>
      <c r="B29" s="119"/>
      <c r="C29" s="119"/>
      <c r="D29" s="119"/>
      <c r="E29" s="119"/>
      <c r="F29" s="119"/>
      <c r="G29" s="119"/>
    </row>
    <row r="30" spans="1:7" x14ac:dyDescent="0.25">
      <c r="A30" s="119"/>
      <c r="B30" s="119"/>
      <c r="C30" s="119"/>
      <c r="D30" s="119"/>
      <c r="E30" s="119"/>
      <c r="F30" s="119"/>
      <c r="G30" s="119"/>
    </row>
    <row r="31" spans="1:7" x14ac:dyDescent="0.25">
      <c r="A31" s="119"/>
      <c r="B31" s="119"/>
      <c r="C31" s="119"/>
      <c r="D31" s="119"/>
      <c r="E31" s="119"/>
      <c r="F31" s="119"/>
      <c r="G31" s="119"/>
    </row>
    <row r="32" spans="1:7" x14ac:dyDescent="0.25">
      <c r="A32" s="119"/>
      <c r="B32" s="119"/>
      <c r="C32" s="119"/>
      <c r="D32" s="119"/>
      <c r="E32" s="119"/>
      <c r="F32" s="119"/>
      <c r="G32" s="119"/>
    </row>
    <row r="33" spans="1:7" x14ac:dyDescent="0.25">
      <c r="A33" s="119"/>
      <c r="B33" s="119"/>
      <c r="C33" s="119"/>
      <c r="D33" s="119"/>
      <c r="E33" s="119"/>
      <c r="F33" s="119"/>
      <c r="G33" s="119"/>
    </row>
    <row r="34" spans="1:7" x14ac:dyDescent="0.25">
      <c r="A34" s="119"/>
      <c r="B34" s="119"/>
      <c r="C34" s="119"/>
      <c r="D34" s="119"/>
      <c r="E34" s="119"/>
      <c r="F34" s="119"/>
      <c r="G34" s="119"/>
    </row>
    <row r="35" spans="1:7" x14ac:dyDescent="0.25">
      <c r="A35" s="119"/>
      <c r="B35" s="119"/>
      <c r="C35" s="119"/>
      <c r="D35" s="119"/>
      <c r="E35" s="119"/>
      <c r="F35" s="119"/>
      <c r="G35" s="119"/>
    </row>
    <row r="36" spans="1:7" x14ac:dyDescent="0.25">
      <c r="A36" s="119"/>
      <c r="B36" s="119"/>
      <c r="C36" s="119"/>
      <c r="D36" s="119"/>
      <c r="E36" s="119"/>
      <c r="F36" s="119"/>
      <c r="G36" s="119"/>
    </row>
    <row r="37" spans="1:7" x14ac:dyDescent="0.25">
      <c r="A37" s="119"/>
      <c r="B37" s="119"/>
      <c r="C37" s="119"/>
      <c r="D37" s="119"/>
      <c r="E37" s="119"/>
      <c r="F37" s="119"/>
      <c r="G37" s="119"/>
    </row>
    <row r="38" spans="1:7" x14ac:dyDescent="0.25">
      <c r="A38" s="119"/>
      <c r="B38" s="119"/>
      <c r="C38" s="119"/>
      <c r="D38" s="119"/>
      <c r="E38" s="119"/>
      <c r="F38" s="119"/>
      <c r="G38" s="119"/>
    </row>
  </sheetData>
  <sheetProtection password="CAA1" sheet="1"/>
  <mergeCells count="37">
    <mergeCell ref="A38:G38"/>
    <mergeCell ref="A34:G34"/>
    <mergeCell ref="A35:G35"/>
    <mergeCell ref="A36:G36"/>
    <mergeCell ref="A37:G37"/>
    <mergeCell ref="A30:G30"/>
    <mergeCell ref="A31:G31"/>
    <mergeCell ref="A32:G32"/>
    <mergeCell ref="A33:G33"/>
    <mergeCell ref="A26:G26"/>
    <mergeCell ref="A27:G27"/>
    <mergeCell ref="A28:G28"/>
    <mergeCell ref="A29:G29"/>
    <mergeCell ref="A22:G22"/>
    <mergeCell ref="A23:G23"/>
    <mergeCell ref="A24:G24"/>
    <mergeCell ref="A25:G25"/>
    <mergeCell ref="A10:G10"/>
    <mergeCell ref="A11:G11"/>
    <mergeCell ref="A18:G18"/>
    <mergeCell ref="A19:G19"/>
    <mergeCell ref="A20:G20"/>
    <mergeCell ref="A21:G21"/>
    <mergeCell ref="A14:G14"/>
    <mergeCell ref="A15:G15"/>
    <mergeCell ref="A16:G16"/>
    <mergeCell ref="A17:G17"/>
    <mergeCell ref="A2:G2"/>
    <mergeCell ref="A3:G3"/>
    <mergeCell ref="A4:G4"/>
    <mergeCell ref="A5:G5"/>
    <mergeCell ref="A12:G12"/>
    <mergeCell ref="A13:G13"/>
    <mergeCell ref="A6:G6"/>
    <mergeCell ref="A7:G7"/>
    <mergeCell ref="A8:G8"/>
    <mergeCell ref="A9:G9"/>
  </mergeCells>
  <phoneticPr fontId="0" type="noConversion"/>
  <pageMargins left="0.98425196850393704" right="0.59055118110236227" top="0.98425196850393704" bottom="0.98425196850393704"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2" sqref="A2:G2"/>
    </sheetView>
  </sheetViews>
  <sheetFormatPr baseColWidth="10" defaultColWidth="11.5" defaultRowHeight="15.65" x14ac:dyDescent="0.25"/>
  <cols>
    <col min="1" max="1" width="13.125" style="19" customWidth="1"/>
    <col min="2" max="2" width="62.875" style="19" customWidth="1"/>
    <col min="3" max="16384" width="11.5" style="19"/>
  </cols>
  <sheetData>
    <row r="1" spans="1:3" ht="31.95" thickBot="1" x14ac:dyDescent="0.3">
      <c r="A1" s="25" t="s">
        <v>100</v>
      </c>
      <c r="B1" s="27">
        <v>5</v>
      </c>
      <c r="C1" s="19">
        <f>MAX($A$3:$A$7)-1</f>
        <v>4</v>
      </c>
    </row>
    <row r="2" spans="1:3" ht="16.3" thickTop="1" x14ac:dyDescent="0.25">
      <c r="A2" s="24" t="s">
        <v>34</v>
      </c>
      <c r="B2" s="24" t="s">
        <v>35</v>
      </c>
      <c r="C2" s="64" t="s">
        <v>36</v>
      </c>
    </row>
    <row r="3" spans="1:3" x14ac:dyDescent="0.25">
      <c r="A3" s="23">
        <v>1</v>
      </c>
      <c r="B3" s="23" t="s">
        <v>105</v>
      </c>
      <c r="C3" s="22"/>
    </row>
    <row r="4" spans="1:3" x14ac:dyDescent="0.25">
      <c r="A4" s="23">
        <v>2</v>
      </c>
      <c r="B4" s="23" t="s">
        <v>106</v>
      </c>
      <c r="C4" s="19" t="s">
        <v>37</v>
      </c>
    </row>
    <row r="5" spans="1:3" x14ac:dyDescent="0.25">
      <c r="A5" s="23">
        <v>3</v>
      </c>
      <c r="B5" s="23" t="s">
        <v>111</v>
      </c>
    </row>
    <row r="6" spans="1:3" x14ac:dyDescent="0.25">
      <c r="A6" s="23">
        <v>4</v>
      </c>
      <c r="B6" s="23" t="s">
        <v>83</v>
      </c>
      <c r="C6" s="22"/>
    </row>
    <row r="7" spans="1:3" x14ac:dyDescent="0.25">
      <c r="A7" s="23">
        <v>5</v>
      </c>
      <c r="B7" s="1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2" sqref="A2:G2"/>
    </sheetView>
  </sheetViews>
  <sheetFormatPr baseColWidth="10" defaultColWidth="11.5" defaultRowHeight="15.65" x14ac:dyDescent="0.25"/>
  <cols>
    <col min="1" max="1" width="24.5" style="19" customWidth="1"/>
    <col min="2" max="2" width="55.125" style="36" customWidth="1"/>
    <col min="3" max="16384" width="11.5" style="19"/>
  </cols>
  <sheetData>
    <row r="1" spans="1:3" ht="16.3" thickBot="1" x14ac:dyDescent="0.3">
      <c r="A1" s="17" t="s">
        <v>103</v>
      </c>
      <c r="B1" s="34">
        <v>6</v>
      </c>
      <c r="C1" s="19">
        <f>MAX($A$3:$A$8)-1</f>
        <v>5</v>
      </c>
    </row>
    <row r="2" spans="1:3" ht="16.3" thickTop="1" x14ac:dyDescent="0.25">
      <c r="A2" s="20"/>
      <c r="B2" s="35" t="s">
        <v>35</v>
      </c>
      <c r="C2" s="19" t="s">
        <v>36</v>
      </c>
    </row>
    <row r="3" spans="1:3" x14ac:dyDescent="0.25">
      <c r="A3" s="18">
        <v>1</v>
      </c>
      <c r="B3" s="79" t="s">
        <v>107</v>
      </c>
      <c r="C3" s="22"/>
    </row>
    <row r="4" spans="1:3" x14ac:dyDescent="0.25">
      <c r="A4" s="18">
        <v>2</v>
      </c>
      <c r="B4" s="79" t="s">
        <v>108</v>
      </c>
      <c r="C4" s="19" t="s">
        <v>37</v>
      </c>
    </row>
    <row r="5" spans="1:3" x14ac:dyDescent="0.25">
      <c r="A5" s="18">
        <v>3</v>
      </c>
      <c r="B5" s="79" t="s">
        <v>112</v>
      </c>
    </row>
    <row r="6" spans="1:3" x14ac:dyDescent="0.25">
      <c r="A6" s="18">
        <v>4</v>
      </c>
      <c r="B6" s="79" t="s">
        <v>119</v>
      </c>
    </row>
    <row r="7" spans="1:3" x14ac:dyDescent="0.25">
      <c r="A7" s="18">
        <v>5</v>
      </c>
      <c r="B7" s="18" t="s">
        <v>5</v>
      </c>
      <c r="C7" s="22"/>
    </row>
    <row r="8" spans="1:3" x14ac:dyDescent="0.25">
      <c r="A8" s="18">
        <v>6</v>
      </c>
      <c r="B8" s="1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2" sqref="A2:G2"/>
    </sheetView>
  </sheetViews>
  <sheetFormatPr baseColWidth="10" defaultColWidth="11.5" defaultRowHeight="15.65" x14ac:dyDescent="0.25"/>
  <cols>
    <col min="1" max="1" width="14.125" style="19" customWidth="1"/>
    <col min="2" max="2" width="55.125" style="18" customWidth="1"/>
    <col min="3" max="16384" width="11.5" style="19"/>
  </cols>
  <sheetData>
    <row r="1" spans="1:3" ht="16.3" thickBot="1" x14ac:dyDescent="0.3">
      <c r="A1" s="25" t="s">
        <v>102</v>
      </c>
      <c r="B1" s="26">
        <v>4</v>
      </c>
      <c r="C1" s="19">
        <f>MAX($A$3:$A$12)-1</f>
        <v>9</v>
      </c>
    </row>
    <row r="2" spans="1:3" ht="16.3" thickTop="1" x14ac:dyDescent="0.25">
      <c r="A2" s="24" t="s">
        <v>34</v>
      </c>
      <c r="B2" s="21" t="s">
        <v>35</v>
      </c>
      <c r="C2" s="64" t="s">
        <v>36</v>
      </c>
    </row>
    <row r="3" spans="1:3" x14ac:dyDescent="0.25">
      <c r="A3" s="78">
        <v>1</v>
      </c>
      <c r="B3" s="79" t="s">
        <v>109</v>
      </c>
      <c r="C3" s="79"/>
    </row>
    <row r="4" spans="1:3" x14ac:dyDescent="0.25">
      <c r="A4" s="78">
        <v>2</v>
      </c>
      <c r="B4" s="79" t="s">
        <v>110</v>
      </c>
      <c r="C4" s="79" t="s">
        <v>37</v>
      </c>
    </row>
    <row r="5" spans="1:3" x14ac:dyDescent="0.25">
      <c r="A5" s="78">
        <v>3</v>
      </c>
      <c r="B5" s="79" t="s">
        <v>114</v>
      </c>
      <c r="C5" s="79"/>
    </row>
    <row r="6" spans="1:3" x14ac:dyDescent="0.25">
      <c r="A6" s="78">
        <v>4</v>
      </c>
      <c r="B6" s="79" t="s">
        <v>115</v>
      </c>
      <c r="C6" s="79" t="s">
        <v>37</v>
      </c>
    </row>
    <row r="7" spans="1:3" x14ac:dyDescent="0.25">
      <c r="A7" s="78">
        <v>5</v>
      </c>
      <c r="B7" s="79" t="s">
        <v>113</v>
      </c>
      <c r="C7" s="79"/>
    </row>
    <row r="8" spans="1:3" x14ac:dyDescent="0.25">
      <c r="A8" s="78">
        <v>6</v>
      </c>
      <c r="B8" s="79" t="s">
        <v>116</v>
      </c>
      <c r="C8" s="79"/>
    </row>
    <row r="9" spans="1:3" x14ac:dyDescent="0.25">
      <c r="A9" s="78">
        <v>7</v>
      </c>
      <c r="B9" s="79" t="s">
        <v>117</v>
      </c>
      <c r="C9" s="79"/>
    </row>
    <row r="10" spans="1:3" x14ac:dyDescent="0.25">
      <c r="A10" s="78">
        <v>8</v>
      </c>
      <c r="B10" s="79" t="s">
        <v>118</v>
      </c>
      <c r="C10" s="79"/>
    </row>
    <row r="11" spans="1:3" x14ac:dyDescent="0.25">
      <c r="A11" s="78">
        <v>9</v>
      </c>
      <c r="B11" s="23" t="s">
        <v>5</v>
      </c>
      <c r="C11" s="79"/>
    </row>
    <row r="12" spans="1:3" x14ac:dyDescent="0.25">
      <c r="A12" s="78">
        <v>10</v>
      </c>
      <c r="C12" s="80"/>
    </row>
    <row r="13" spans="1:3" x14ac:dyDescent="0.25">
      <c r="A13" s="1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1"/>
    </sheetView>
  </sheetViews>
  <sheetFormatPr baseColWidth="10" defaultColWidth="11.5" defaultRowHeight="14.3" x14ac:dyDescent="0.25"/>
  <cols>
    <col min="1" max="16384" width="11.5" style="49"/>
  </cols>
  <sheetData/>
  <sheetProtection password="CAA1" sheet="1"/>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8"/>
  <sheetViews>
    <sheetView workbookViewId="0">
      <selection sqref="A1:C1"/>
    </sheetView>
  </sheetViews>
  <sheetFormatPr baseColWidth="10" defaultColWidth="11.5" defaultRowHeight="15.65" x14ac:dyDescent="0.25"/>
  <cols>
    <col min="1" max="3" width="27.625" style="50" customWidth="1"/>
    <col min="4" max="16384" width="11.5" style="50"/>
  </cols>
  <sheetData>
    <row r="1" spans="1:5" ht="27.7" customHeight="1" x14ac:dyDescent="0.25">
      <c r="A1" s="90" t="s">
        <v>42</v>
      </c>
      <c r="B1" s="90"/>
      <c r="C1" s="90"/>
    </row>
    <row r="2" spans="1:5" ht="54" customHeight="1" x14ac:dyDescent="0.25">
      <c r="A2" s="91" t="s">
        <v>43</v>
      </c>
      <c r="B2" s="91"/>
      <c r="C2" s="91"/>
    </row>
    <row r="3" spans="1:5" ht="98.35" customHeight="1" x14ac:dyDescent="0.25">
      <c r="A3" s="95" t="s">
        <v>39</v>
      </c>
      <c r="B3" s="95"/>
      <c r="C3" s="95"/>
    </row>
    <row r="4" spans="1:5" ht="39.9" customHeight="1" x14ac:dyDescent="0.25">
      <c r="A4" s="96" t="s">
        <v>44</v>
      </c>
      <c r="B4" s="96"/>
      <c r="C4" s="96"/>
    </row>
    <row r="5" spans="1:5" ht="96.8" customHeight="1" x14ac:dyDescent="0.25">
      <c r="A5" s="92" t="s">
        <v>81</v>
      </c>
      <c r="B5" s="93"/>
      <c r="C5" s="93"/>
    </row>
    <row r="6" spans="1:5" ht="96.8" customHeight="1" x14ac:dyDescent="0.25">
      <c r="A6" s="92" t="s">
        <v>85</v>
      </c>
      <c r="B6" s="95"/>
      <c r="C6" s="95"/>
    </row>
    <row r="7" spans="1:5" ht="117.7" customHeight="1" x14ac:dyDescent="0.25">
      <c r="A7" s="91" t="s">
        <v>45</v>
      </c>
      <c r="B7" s="94"/>
      <c r="C7" s="94"/>
      <c r="E7" s="53"/>
    </row>
    <row r="8" spans="1:5" ht="66.75" customHeight="1" x14ac:dyDescent="0.25">
      <c r="A8" s="97" t="s">
        <v>22</v>
      </c>
      <c r="B8" s="98"/>
      <c r="C8" s="99"/>
      <c r="E8" s="53"/>
    </row>
    <row r="9" spans="1:5" ht="31.25" x14ac:dyDescent="0.25">
      <c r="A9" s="52" t="s">
        <v>38</v>
      </c>
      <c r="B9" s="52" t="s">
        <v>46</v>
      </c>
      <c r="C9" s="51"/>
    </row>
    <row r="10" spans="1:5" x14ac:dyDescent="0.25">
      <c r="A10" s="46">
        <v>1379</v>
      </c>
      <c r="B10" s="46">
        <v>1380</v>
      </c>
    </row>
    <row r="11" spans="1:5" x14ac:dyDescent="0.25">
      <c r="A11" s="46">
        <v>179.34</v>
      </c>
      <c r="B11" s="46">
        <v>179</v>
      </c>
    </row>
    <row r="12" spans="1:5" x14ac:dyDescent="0.25">
      <c r="A12" s="46">
        <v>80.12</v>
      </c>
      <c r="B12" s="46">
        <v>80.099999999999994</v>
      </c>
    </row>
    <row r="13" spans="1:5" x14ac:dyDescent="0.25">
      <c r="A13" s="46">
        <v>7.8</v>
      </c>
      <c r="B13" s="45">
        <v>7.8</v>
      </c>
    </row>
    <row r="14" spans="1:5" ht="23.95" hidden="1" customHeight="1" x14ac:dyDescent="0.25">
      <c r="A14" s="95"/>
      <c r="B14" s="93"/>
      <c r="C14" s="93"/>
    </row>
    <row r="15" spans="1:5" ht="126" customHeight="1" x14ac:dyDescent="0.25">
      <c r="A15" s="91" t="s">
        <v>47</v>
      </c>
      <c r="B15" s="91"/>
      <c r="C15" s="91"/>
    </row>
    <row r="16" spans="1:5" ht="84.1" customHeight="1" x14ac:dyDescent="0.25">
      <c r="A16" s="91" t="s">
        <v>48</v>
      </c>
      <c r="B16" s="91"/>
      <c r="C16" s="91"/>
    </row>
    <row r="17" spans="1:3" ht="50.1" customHeight="1" x14ac:dyDescent="0.25">
      <c r="A17" s="95" t="s">
        <v>49</v>
      </c>
      <c r="B17" s="93"/>
      <c r="C17" s="93"/>
    </row>
    <row r="18" spans="1:3" ht="80.349999999999994" customHeight="1" x14ac:dyDescent="0.25">
      <c r="A18" s="95" t="s">
        <v>21</v>
      </c>
      <c r="B18" s="93"/>
      <c r="C18" s="93"/>
    </row>
  </sheetData>
  <sheetProtection password="CAA1" sheet="1" objects="1" scenarios="1"/>
  <mergeCells count="13">
    <mergeCell ref="A17:C17"/>
    <mergeCell ref="A8:C8"/>
    <mergeCell ref="A18:C18"/>
    <mergeCell ref="A14:C14"/>
    <mergeCell ref="A15:C15"/>
    <mergeCell ref="A16:C16"/>
    <mergeCell ref="A1:C1"/>
    <mergeCell ref="A2:C2"/>
    <mergeCell ref="A5:C5"/>
    <mergeCell ref="A7:C7"/>
    <mergeCell ref="A3:C3"/>
    <mergeCell ref="A4:C4"/>
    <mergeCell ref="A6:C6"/>
  </mergeCells>
  <phoneticPr fontId="0" type="noConversion"/>
  <pageMargins left="0.94488188976377963" right="0.59055118110236227" top="0.70866141732283472" bottom="0.51181102362204722" header="0.39370078740157483" footer="0.39370078740157483"/>
  <pageSetup paperSize="9" scale="78"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6" sqref="A6:C6"/>
    </sheetView>
  </sheetViews>
  <sheetFormatPr baseColWidth="10" defaultColWidth="11.5" defaultRowHeight="15.65" x14ac:dyDescent="0.25"/>
  <cols>
    <col min="1" max="3" width="27.625" style="54" customWidth="1"/>
    <col min="4" max="16384" width="11.5" style="54"/>
  </cols>
  <sheetData>
    <row r="1" spans="1:4" x14ac:dyDescent="0.25">
      <c r="A1" s="55" t="s">
        <v>11</v>
      </c>
      <c r="B1" s="55"/>
      <c r="C1" s="55"/>
      <c r="D1" s="55"/>
    </row>
    <row r="2" spans="1:4" ht="72" customHeight="1" x14ac:dyDescent="0.25">
      <c r="A2" s="100" t="s">
        <v>25</v>
      </c>
      <c r="B2" s="101"/>
      <c r="C2" s="101"/>
    </row>
    <row r="3" spans="1:4" ht="59.3" customHeight="1" x14ac:dyDescent="0.25">
      <c r="A3" s="100" t="s">
        <v>26</v>
      </c>
      <c r="B3" s="101"/>
      <c r="C3" s="101"/>
    </row>
    <row r="4" spans="1:4" ht="108" customHeight="1" x14ac:dyDescent="0.25">
      <c r="A4" s="100" t="s">
        <v>27</v>
      </c>
      <c r="B4" s="101"/>
      <c r="C4" s="101"/>
    </row>
    <row r="5" spans="1:4" ht="154.55000000000001" customHeight="1" x14ac:dyDescent="0.25">
      <c r="A5" s="100" t="s">
        <v>28</v>
      </c>
      <c r="B5" s="100"/>
      <c r="C5" s="100"/>
    </row>
    <row r="6" spans="1:4" ht="141.80000000000001" customHeight="1" x14ac:dyDescent="0.25">
      <c r="A6" s="100" t="s">
        <v>29</v>
      </c>
      <c r="B6" s="100"/>
      <c r="C6" s="100"/>
    </row>
    <row r="7" spans="1:4" ht="194.95" customHeight="1" x14ac:dyDescent="0.25">
      <c r="A7" s="100" t="s">
        <v>30</v>
      </c>
      <c r="B7" s="101"/>
      <c r="C7" s="101"/>
    </row>
    <row r="8" spans="1:4" ht="79.5" customHeight="1" x14ac:dyDescent="0.25">
      <c r="A8" s="100" t="s">
        <v>50</v>
      </c>
      <c r="B8" s="101"/>
      <c r="C8" s="101"/>
    </row>
    <row r="9" spans="1:4" x14ac:dyDescent="0.25">
      <c r="A9" s="101"/>
      <c r="B9" s="101"/>
      <c r="C9" s="101"/>
    </row>
    <row r="10" spans="1:4" x14ac:dyDescent="0.25">
      <c r="A10" s="101"/>
      <c r="B10" s="101"/>
      <c r="C10" s="101"/>
    </row>
    <row r="11" spans="1:4" x14ac:dyDescent="0.25">
      <c r="A11" s="101"/>
      <c r="B11" s="101"/>
      <c r="C11" s="101"/>
    </row>
    <row r="12" spans="1:4" x14ac:dyDescent="0.25">
      <c r="A12" s="101"/>
      <c r="B12" s="101"/>
      <c r="C12" s="101"/>
    </row>
    <row r="13" spans="1:4" x14ac:dyDescent="0.25">
      <c r="A13" s="101"/>
      <c r="B13" s="101"/>
      <c r="C13" s="101"/>
    </row>
    <row r="14" spans="1:4" x14ac:dyDescent="0.25">
      <c r="A14" s="101"/>
      <c r="B14" s="101"/>
      <c r="C14" s="101"/>
    </row>
    <row r="15" spans="1:4" x14ac:dyDescent="0.25">
      <c r="A15" s="101"/>
      <c r="B15" s="101"/>
      <c r="C15" s="101"/>
    </row>
    <row r="16" spans="1:4" x14ac:dyDescent="0.25">
      <c r="A16" s="101"/>
      <c r="B16" s="101"/>
      <c r="C16" s="101"/>
    </row>
  </sheetData>
  <sheetProtection password="CAA1" sheet="1" objects="1" scenarios="1"/>
  <mergeCells count="15">
    <mergeCell ref="A15:C15"/>
    <mergeCell ref="A16:C16"/>
    <mergeCell ref="A9:C9"/>
    <mergeCell ref="A10:C10"/>
    <mergeCell ref="A11:C11"/>
    <mergeCell ref="A12:C12"/>
    <mergeCell ref="A13:C13"/>
    <mergeCell ref="A14:C14"/>
    <mergeCell ref="A2:C2"/>
    <mergeCell ref="A4:C4"/>
    <mergeCell ref="A7:C7"/>
    <mergeCell ref="A8:C8"/>
    <mergeCell ref="A3:C3"/>
    <mergeCell ref="A5:C5"/>
    <mergeCell ref="A6:C6"/>
  </mergeCells>
  <phoneticPr fontId="0" type="noConversion"/>
  <pageMargins left="0.98425196850393704" right="0.59055118110236227" top="0.78740157480314965" bottom="0.59055118110236227"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sqref="A1:C1"/>
    </sheetView>
  </sheetViews>
  <sheetFormatPr baseColWidth="10" defaultColWidth="11.5" defaultRowHeight="14.3" x14ac:dyDescent="0.25"/>
  <cols>
    <col min="1" max="3" width="27.625" style="44" customWidth="1"/>
    <col min="4" max="16384" width="11.5" style="44"/>
  </cols>
  <sheetData>
    <row r="1" spans="1:3" ht="15.65" x14ac:dyDescent="0.25">
      <c r="A1" s="84" t="s">
        <v>51</v>
      </c>
      <c r="B1" s="84"/>
      <c r="C1" s="84"/>
    </row>
    <row r="2" spans="1:3" ht="80.150000000000006" customHeight="1" x14ac:dyDescent="0.25">
      <c r="A2" s="86" t="s">
        <v>52</v>
      </c>
      <c r="B2" s="87"/>
      <c r="C2" s="87"/>
    </row>
    <row r="3" spans="1:3" ht="59.95" customHeight="1" x14ac:dyDescent="0.25">
      <c r="A3" s="86" t="s">
        <v>53</v>
      </c>
      <c r="B3" s="87"/>
      <c r="C3" s="87"/>
    </row>
    <row r="4" spans="1:3" ht="60.8" customHeight="1" x14ac:dyDescent="0.25">
      <c r="A4" s="86" t="s">
        <v>54</v>
      </c>
      <c r="B4" s="87"/>
      <c r="C4" s="87"/>
    </row>
    <row r="5" spans="1:3" ht="50.1" customHeight="1" x14ac:dyDescent="0.25">
      <c r="A5" s="86" t="s">
        <v>55</v>
      </c>
      <c r="B5" s="86"/>
      <c r="C5" s="86"/>
    </row>
    <row r="6" spans="1:3" ht="80.150000000000006" customHeight="1" x14ac:dyDescent="0.25">
      <c r="A6" s="86" t="s">
        <v>56</v>
      </c>
      <c r="B6" s="87"/>
      <c r="C6" s="87"/>
    </row>
    <row r="7" spans="1:3" ht="65.05" customHeight="1" x14ac:dyDescent="0.25">
      <c r="A7" s="86" t="s">
        <v>73</v>
      </c>
      <c r="B7" s="87"/>
      <c r="C7" s="87"/>
    </row>
  </sheetData>
  <sheetProtection password="CAA1" sheet="1"/>
  <mergeCells count="7">
    <mergeCell ref="A7:C7"/>
    <mergeCell ref="A5:C5"/>
    <mergeCell ref="A6:C6"/>
    <mergeCell ref="A1:C1"/>
    <mergeCell ref="A2:C2"/>
    <mergeCell ref="A3:C3"/>
    <mergeCell ref="A4:C4"/>
  </mergeCells>
  <phoneticPr fontId="0" type="noConversion"/>
  <pageMargins left="0.98425196850393704" right="0.59055118110236227" top="0.78740157480314965" bottom="0.78740157480314965" header="0.39370078740157483"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A8" sqref="A8:H8"/>
    </sheetView>
  </sheetViews>
  <sheetFormatPr baseColWidth="10" defaultColWidth="11.5" defaultRowHeight="14.3" x14ac:dyDescent="0.25"/>
  <cols>
    <col min="1" max="8" width="10.625" style="49" customWidth="1"/>
    <col min="9" max="16384" width="11.5" style="49"/>
  </cols>
  <sheetData>
    <row r="1" spans="1:8" ht="20.05" customHeight="1" x14ac:dyDescent="0.3">
      <c r="A1" s="122" t="s">
        <v>134</v>
      </c>
      <c r="B1" s="122"/>
      <c r="C1" s="122"/>
      <c r="D1" s="122"/>
      <c r="E1" s="122"/>
      <c r="F1" s="122"/>
      <c r="G1" s="122"/>
      <c r="H1" s="122"/>
    </row>
    <row r="2" spans="1:8" ht="35" customHeight="1" x14ac:dyDescent="0.25">
      <c r="A2" s="121" t="s">
        <v>133</v>
      </c>
      <c r="B2" s="120"/>
      <c r="C2" s="120"/>
      <c r="D2" s="120"/>
      <c r="E2" s="120"/>
      <c r="F2" s="120"/>
      <c r="G2" s="120"/>
      <c r="H2" s="120"/>
    </row>
    <row r="3" spans="1:8" ht="35" customHeight="1" x14ac:dyDescent="0.25">
      <c r="A3" s="121" t="s">
        <v>132</v>
      </c>
      <c r="B3" s="120"/>
      <c r="C3" s="120"/>
      <c r="D3" s="120"/>
      <c r="E3" s="120"/>
      <c r="F3" s="120"/>
      <c r="G3" s="120"/>
      <c r="H3" s="120"/>
    </row>
    <row r="4" spans="1:8" ht="70" customHeight="1" x14ac:dyDescent="0.25">
      <c r="A4" s="121" t="s">
        <v>131</v>
      </c>
      <c r="B4" s="120"/>
      <c r="C4" s="120"/>
      <c r="D4" s="120"/>
      <c r="E4" s="120"/>
      <c r="F4" s="120"/>
      <c r="G4" s="120"/>
      <c r="H4" s="120"/>
    </row>
    <row r="5" spans="1:8" ht="53" customHeight="1" x14ac:dyDescent="0.25">
      <c r="A5" s="121" t="s">
        <v>130</v>
      </c>
      <c r="B5" s="120"/>
      <c r="C5" s="120"/>
      <c r="D5" s="120"/>
      <c r="E5" s="120"/>
      <c r="F5" s="120"/>
      <c r="G5" s="120"/>
      <c r="H5" s="120"/>
    </row>
    <row r="6" spans="1:8" ht="35" customHeight="1" x14ac:dyDescent="0.25">
      <c r="A6" s="121" t="s">
        <v>129</v>
      </c>
      <c r="B6" s="120"/>
      <c r="C6" s="120"/>
      <c r="D6" s="120"/>
      <c r="E6" s="120"/>
      <c r="F6" s="120"/>
      <c r="G6" s="120"/>
      <c r="H6" s="120"/>
    </row>
    <row r="7" spans="1:8" ht="88" customHeight="1" x14ac:dyDescent="0.25">
      <c r="A7" s="121" t="s">
        <v>128</v>
      </c>
      <c r="B7" s="120"/>
      <c r="C7" s="120"/>
      <c r="D7" s="120"/>
      <c r="E7" s="120"/>
      <c r="F7" s="120"/>
      <c r="G7" s="120"/>
      <c r="H7" s="120"/>
    </row>
    <row r="8" spans="1:8" ht="88" customHeight="1" x14ac:dyDescent="0.25">
      <c r="A8" s="121" t="s">
        <v>127</v>
      </c>
      <c r="B8" s="120"/>
      <c r="C8" s="120"/>
      <c r="D8" s="120"/>
      <c r="E8" s="120"/>
      <c r="F8" s="120"/>
      <c r="G8" s="120"/>
      <c r="H8" s="120"/>
    </row>
    <row r="9" spans="1:8" ht="70" customHeight="1" x14ac:dyDescent="0.25">
      <c r="A9" s="121" t="s">
        <v>126</v>
      </c>
      <c r="B9" s="120"/>
      <c r="C9" s="120"/>
      <c r="D9" s="120"/>
      <c r="E9" s="120"/>
      <c r="F9" s="120"/>
      <c r="G9" s="120"/>
      <c r="H9" s="120"/>
    </row>
    <row r="10" spans="1:8" ht="53" customHeight="1" x14ac:dyDescent="0.25">
      <c r="A10" s="121" t="s">
        <v>125</v>
      </c>
      <c r="B10" s="120"/>
      <c r="C10" s="120"/>
      <c r="D10" s="120"/>
      <c r="E10" s="120"/>
      <c r="F10" s="120"/>
      <c r="G10" s="120"/>
      <c r="H10" s="120"/>
    </row>
    <row r="11" spans="1:8" ht="70" customHeight="1" x14ac:dyDescent="0.25">
      <c r="A11" s="121" t="s">
        <v>124</v>
      </c>
      <c r="B11" s="120"/>
      <c r="C11" s="120"/>
      <c r="D11" s="120"/>
      <c r="E11" s="120"/>
      <c r="F11" s="120"/>
      <c r="G11" s="120"/>
      <c r="H11" s="120"/>
    </row>
    <row r="12" spans="1:8" ht="35" customHeight="1" x14ac:dyDescent="0.25">
      <c r="A12" s="121" t="s">
        <v>123</v>
      </c>
      <c r="B12" s="120"/>
      <c r="C12" s="120"/>
      <c r="D12" s="120"/>
      <c r="E12" s="120"/>
      <c r="F12" s="120"/>
      <c r="G12" s="120"/>
      <c r="H12" s="120"/>
    </row>
    <row r="13" spans="1:8" ht="97" customHeight="1" x14ac:dyDescent="0.25">
      <c r="A13" s="121" t="s">
        <v>122</v>
      </c>
      <c r="B13" s="120"/>
      <c r="C13" s="120"/>
      <c r="D13" s="120"/>
      <c r="E13" s="120"/>
      <c r="F13" s="120"/>
      <c r="G13" s="120"/>
      <c r="H13" s="120"/>
    </row>
    <row r="14" spans="1:8" ht="97" customHeight="1" x14ac:dyDescent="0.25">
      <c r="A14" s="121" t="s">
        <v>121</v>
      </c>
      <c r="B14" s="120"/>
      <c r="C14" s="120"/>
      <c r="D14" s="120"/>
      <c r="E14" s="120"/>
      <c r="F14" s="120"/>
      <c r="G14" s="120"/>
      <c r="H14" s="120"/>
    </row>
    <row r="15" spans="1:8" ht="20.05" customHeight="1" x14ac:dyDescent="0.25">
      <c r="A15" s="121" t="s">
        <v>120</v>
      </c>
      <c r="B15" s="120"/>
      <c r="C15" s="120"/>
      <c r="D15" s="120"/>
      <c r="E15" s="120"/>
      <c r="F15" s="120"/>
      <c r="G15" s="120"/>
      <c r="H15" s="120"/>
    </row>
    <row r="16" spans="1:8" x14ac:dyDescent="0.25">
      <c r="A16" s="121"/>
      <c r="B16" s="120"/>
      <c r="C16" s="120"/>
      <c r="D16" s="120"/>
      <c r="E16" s="120"/>
      <c r="F16" s="120"/>
      <c r="G16" s="120"/>
      <c r="H16" s="120"/>
    </row>
    <row r="17" spans="1:8" x14ac:dyDescent="0.25">
      <c r="A17" s="121"/>
      <c r="B17" s="120"/>
      <c r="C17" s="120"/>
      <c r="D17" s="120"/>
      <c r="E17" s="120"/>
      <c r="F17" s="120"/>
      <c r="G17" s="120"/>
      <c r="H17" s="120"/>
    </row>
    <row r="18" spans="1:8" x14ac:dyDescent="0.25">
      <c r="A18" s="121"/>
      <c r="B18" s="120"/>
      <c r="C18" s="120"/>
      <c r="D18" s="120"/>
      <c r="E18" s="120"/>
      <c r="F18" s="120"/>
      <c r="G18" s="120"/>
      <c r="H18" s="120"/>
    </row>
    <row r="19" spans="1:8" x14ac:dyDescent="0.25">
      <c r="A19" s="121"/>
      <c r="B19" s="120"/>
      <c r="C19" s="120"/>
      <c r="D19" s="120"/>
      <c r="E19" s="120"/>
      <c r="F19" s="120"/>
      <c r="G19" s="120"/>
      <c r="H19" s="120"/>
    </row>
    <row r="20" spans="1:8" x14ac:dyDescent="0.25">
      <c r="A20" s="121"/>
      <c r="B20" s="120"/>
      <c r="C20" s="120"/>
      <c r="D20" s="120"/>
      <c r="E20" s="120"/>
      <c r="F20" s="120"/>
      <c r="G20" s="120"/>
      <c r="H20" s="120"/>
    </row>
  </sheetData>
  <sheetProtection password="CAA1" sheet="1"/>
  <mergeCells count="20">
    <mergeCell ref="A19:H19"/>
    <mergeCell ref="A20:H20"/>
    <mergeCell ref="A13:H13"/>
    <mergeCell ref="A14:H14"/>
    <mergeCell ref="A15:H15"/>
    <mergeCell ref="A16:H16"/>
    <mergeCell ref="A17:H17"/>
    <mergeCell ref="A18:H18"/>
    <mergeCell ref="A7:H7"/>
    <mergeCell ref="A8:H8"/>
    <mergeCell ref="A9:H9"/>
    <mergeCell ref="A10:H10"/>
    <mergeCell ref="A11:H11"/>
    <mergeCell ref="A12:H12"/>
    <mergeCell ref="A1:H1"/>
    <mergeCell ref="A2:H2"/>
    <mergeCell ref="A3:H3"/>
    <mergeCell ref="A4:H4"/>
    <mergeCell ref="A5:H5"/>
    <mergeCell ref="A6:H6"/>
  </mergeCells>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activeCell="B2" sqref="B2"/>
    </sheetView>
  </sheetViews>
  <sheetFormatPr baseColWidth="10" defaultColWidth="11.5" defaultRowHeight="14.3" x14ac:dyDescent="0.25"/>
  <cols>
    <col min="1" max="1" width="25.125" style="56" bestFit="1" customWidth="1"/>
    <col min="2" max="2" width="39" style="56" customWidth="1"/>
    <col min="3" max="16384" width="11.5" style="56"/>
  </cols>
  <sheetData>
    <row r="1" spans="1:7" ht="20.05" customHeight="1" x14ac:dyDescent="0.25">
      <c r="A1" s="63" t="s">
        <v>64</v>
      </c>
      <c r="C1" s="62" t="s">
        <v>65</v>
      </c>
    </row>
    <row r="2" spans="1:7" ht="20.05" customHeight="1" x14ac:dyDescent="0.25">
      <c r="A2" s="56" t="s">
        <v>66</v>
      </c>
      <c r="B2" s="61"/>
      <c r="C2" s="56" t="s">
        <v>66</v>
      </c>
    </row>
    <row r="3" spans="1:7" ht="20.05" customHeight="1" x14ac:dyDescent="0.25">
      <c r="A3" s="56" t="s">
        <v>67</v>
      </c>
      <c r="B3" s="58"/>
      <c r="C3" s="56" t="s">
        <v>68</v>
      </c>
    </row>
    <row r="4" spans="1:7" ht="20.05" customHeight="1" x14ac:dyDescent="0.25">
      <c r="A4" s="56" t="s">
        <v>69</v>
      </c>
      <c r="B4" s="61"/>
      <c r="C4" s="56" t="s">
        <v>70</v>
      </c>
    </row>
    <row r="5" spans="1:7" ht="20.05" customHeight="1" x14ac:dyDescent="0.25"/>
    <row r="6" spans="1:7" ht="45" customHeight="1" x14ac:dyDescent="0.25">
      <c r="A6" s="105" t="s">
        <v>86</v>
      </c>
      <c r="B6" s="106"/>
      <c r="C6" s="106"/>
      <c r="D6" s="106"/>
      <c r="E6" s="106"/>
      <c r="F6" s="106"/>
      <c r="G6" s="106"/>
    </row>
    <row r="7" spans="1:7" ht="14.95" customHeight="1" x14ac:dyDescent="0.25"/>
    <row r="8" spans="1:7" ht="45" customHeight="1" x14ac:dyDescent="0.25">
      <c r="A8" s="105" t="s">
        <v>96</v>
      </c>
      <c r="B8" s="106"/>
      <c r="C8" s="106"/>
      <c r="D8" s="106"/>
      <c r="E8" s="106"/>
      <c r="F8" s="106"/>
      <c r="G8" s="106"/>
    </row>
    <row r="9" spans="1:7" ht="20.05" customHeight="1" x14ac:dyDescent="0.25">
      <c r="A9" s="57"/>
    </row>
    <row r="10" spans="1:7" ht="45" customHeight="1" x14ac:dyDescent="0.25">
      <c r="A10" s="102" t="s">
        <v>95</v>
      </c>
      <c r="B10" s="102"/>
      <c r="C10" s="102"/>
      <c r="D10" s="102"/>
      <c r="E10" s="102"/>
      <c r="F10" s="102"/>
      <c r="G10" s="102"/>
    </row>
    <row r="11" spans="1:7" ht="45" customHeight="1" x14ac:dyDescent="0.25">
      <c r="A11" s="102" t="s">
        <v>94</v>
      </c>
      <c r="B11" s="103"/>
      <c r="C11" s="103"/>
      <c r="D11" s="103"/>
      <c r="E11" s="103"/>
      <c r="F11" s="103"/>
      <c r="G11" s="103"/>
    </row>
    <row r="12" spans="1:7" ht="45" customHeight="1" x14ac:dyDescent="0.25">
      <c r="A12" s="102" t="s">
        <v>93</v>
      </c>
      <c r="B12" s="102"/>
      <c r="C12" s="103" t="s">
        <v>92</v>
      </c>
      <c r="D12" s="103"/>
      <c r="E12" s="103"/>
      <c r="F12" s="103"/>
      <c r="G12" s="59"/>
    </row>
    <row r="13" spans="1:7" ht="45" customHeight="1" x14ac:dyDescent="0.25">
      <c r="A13" s="60"/>
      <c r="B13" s="60"/>
      <c r="C13" s="59"/>
      <c r="D13" s="59"/>
      <c r="E13" s="59"/>
      <c r="F13" s="59"/>
      <c r="G13" s="59"/>
    </row>
    <row r="15" spans="1:7" x14ac:dyDescent="0.25">
      <c r="A15" s="56" t="s">
        <v>71</v>
      </c>
      <c r="B15" s="58"/>
      <c r="C15" s="104" t="s">
        <v>87</v>
      </c>
      <c r="D15" s="104"/>
      <c r="E15" s="104"/>
    </row>
    <row r="16" spans="1:7" x14ac:dyDescent="0.25">
      <c r="A16" s="56" t="s">
        <v>72</v>
      </c>
      <c r="B16" s="57" t="str">
        <f>IF(ISBLANK(B15),"",IF(B3=B15,"Kontrolle erfolgreich - check ok","FEHLER - ERROR"))</f>
        <v/>
      </c>
      <c r="C16" s="56" t="s">
        <v>88</v>
      </c>
    </row>
    <row r="17" spans="2:2" x14ac:dyDescent="0.25">
      <c r="B17" s="57" t="str">
        <f>IF(ISBLANK(B15),"",IF(ISERROR(FIND("@",B15,1)),"keine gültige eMail-Adresse",IF((VALUE(FIND("@",B15,1))&gt;1),"","keine gültige eMail-Adresse!")))</f>
        <v/>
      </c>
    </row>
    <row r="18" spans="2:2" x14ac:dyDescent="0.25">
      <c r="B18" s="57" t="str">
        <f>IF(ISBLANK(B15),"",IF(ISERROR(FIND("@",B15,1)),"no valid eMail-adress",IF((VALUE(FIND("@",B15,1))&gt;1),"","no valid eMail-address!")))</f>
        <v/>
      </c>
    </row>
    <row r="19" spans="2:2" x14ac:dyDescent="0.25">
      <c r="B19" s="56" t="str">
        <f>IF(ISBLANK(B15),"",IF(ISERROR(FIND("; ",B15,1)),"",IF((VALUE(FIND("; ",B15,1))&gt;8),"","Achtung - die zweite eMail-Adresse wurde nicht korrekt eingegeben")))</f>
        <v/>
      </c>
    </row>
  </sheetData>
  <sheetProtection password="CAA1" sheet="1"/>
  <mergeCells count="7">
    <mergeCell ref="A12:B12"/>
    <mergeCell ref="C12:F12"/>
    <mergeCell ref="C15:E15"/>
    <mergeCell ref="A6:G6"/>
    <mergeCell ref="A8:G8"/>
    <mergeCell ref="A10:G10"/>
    <mergeCell ref="A11:G11"/>
  </mergeCells>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5" sqref="B5"/>
    </sheetView>
  </sheetViews>
  <sheetFormatPr baseColWidth="10" defaultRowHeight="14.3" x14ac:dyDescent="0.25"/>
  <cols>
    <col min="1" max="1" width="39.5" bestFit="1" customWidth="1"/>
    <col min="2" max="2" width="33.125" bestFit="1" customWidth="1"/>
  </cols>
  <sheetData>
    <row r="1" spans="1:7" x14ac:dyDescent="0.25">
      <c r="A1" t="s">
        <v>12</v>
      </c>
      <c r="B1" s="3" t="str">
        <f>IF(ISNUMBER(VALUE(Ergebnisse!G1)),IF(VALUE(Ergebnisse!G1)&gt;0,VALUE(Ergebnisse!G1),""),"")</f>
        <v/>
      </c>
      <c r="D1" t="s">
        <v>19</v>
      </c>
    </row>
    <row r="2" spans="1:7" x14ac:dyDescent="0.25">
      <c r="A2" t="s">
        <v>3</v>
      </c>
      <c r="B2" s="3" t="str">
        <f>IF(ISNUMBER(VALUE(Ergebnisse!G2)),IF(VALUE(Ergebnisse!G2)&gt;0,VALUE(Ergebnisse!G2),""),"")</f>
        <v/>
      </c>
    </row>
    <row r="3" spans="1:7" x14ac:dyDescent="0.25">
      <c r="A3" t="s">
        <v>13</v>
      </c>
      <c r="B3" s="3">
        <v>44</v>
      </c>
      <c r="D3" t="s">
        <v>18</v>
      </c>
    </row>
    <row r="4" spans="1:7" x14ac:dyDescent="0.25">
      <c r="A4" t="s">
        <v>14</v>
      </c>
      <c r="B4" s="3">
        <f>YEAR(Ergebnisse!B5)</f>
        <v>2019</v>
      </c>
      <c r="D4" s="4">
        <v>2</v>
      </c>
    </row>
    <row r="5" spans="1:7" x14ac:dyDescent="0.25">
      <c r="A5" t="s">
        <v>15</v>
      </c>
      <c r="B5" s="3" t="str">
        <f>D8</f>
        <v>N</v>
      </c>
      <c r="D5" t="str">
        <f>IF(D4=2,"N","J")</f>
        <v>N</v>
      </c>
      <c r="F5">
        <v>1</v>
      </c>
      <c r="G5" s="39" t="s">
        <v>89</v>
      </c>
    </row>
    <row r="6" spans="1:7" x14ac:dyDescent="0.25">
      <c r="A6" t="s">
        <v>40</v>
      </c>
      <c r="B6" s="3">
        <f>Ergebnisse!G3</f>
        <v>1</v>
      </c>
      <c r="F6">
        <v>2</v>
      </c>
      <c r="G6" s="39" t="s">
        <v>90</v>
      </c>
    </row>
    <row r="7" spans="1:7" x14ac:dyDescent="0.25">
      <c r="A7" t="s">
        <v>41</v>
      </c>
      <c r="B7" s="28">
        <f>Ergebnisse!B5</f>
        <v>43751</v>
      </c>
    </row>
    <row r="8" spans="1:7" x14ac:dyDescent="0.25">
      <c r="A8" t="s">
        <v>16</v>
      </c>
      <c r="B8" s="3">
        <v>2</v>
      </c>
      <c r="D8" t="str">
        <f>LEFT(D5,1)</f>
        <v>N</v>
      </c>
    </row>
    <row r="9" spans="1:7" x14ac:dyDescent="0.25">
      <c r="A9" t="s">
        <v>17</v>
      </c>
      <c r="B9" s="3">
        <v>2</v>
      </c>
    </row>
    <row r="10" spans="1:7" x14ac:dyDescent="0.25">
      <c r="A10" t="s">
        <v>23</v>
      </c>
      <c r="B10" s="2" t="str">
        <f>Ergebnisse!A21</f>
        <v>Ammoniumchlorid</v>
      </c>
      <c r="C10" s="2" t="str">
        <f>Ergebnisse!B21</f>
        <v>g/100 g</v>
      </c>
    </row>
    <row r="11" spans="1:7" x14ac:dyDescent="0.25">
      <c r="A11" s="39" t="s">
        <v>24</v>
      </c>
      <c r="B11" s="2" t="str">
        <f>Ergebnisse!A22</f>
        <v>Glycyrrhizinsäure</v>
      </c>
      <c r="C11" s="2" t="str">
        <f>Ergebnisse!B22</f>
        <v>g/100 g</v>
      </c>
    </row>
  </sheetData>
  <sheetProtection password="CAA1" sheet="1"/>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workbookViewId="0">
      <selection activeCell="G1" sqref="G1"/>
    </sheetView>
  </sheetViews>
  <sheetFormatPr baseColWidth="10" defaultColWidth="11.5" defaultRowHeight="14.3" x14ac:dyDescent="0.25"/>
  <cols>
    <col min="1" max="1" width="35.625" style="9" customWidth="1"/>
    <col min="2" max="2" width="11.875" style="9" customWidth="1"/>
    <col min="3" max="3" width="13" style="9" customWidth="1"/>
    <col min="4" max="7" width="15.625" style="9" customWidth="1"/>
    <col min="8" max="8" width="9.625" style="9" customWidth="1"/>
    <col min="9" max="9" width="8.625" style="9" customWidth="1"/>
    <col min="10" max="10" width="11.625" style="9" customWidth="1"/>
    <col min="11" max="16384" width="11.5" style="9"/>
  </cols>
  <sheetData>
    <row r="1" spans="1:8" ht="21.9" customHeight="1" x14ac:dyDescent="0.35">
      <c r="A1" s="5" t="s">
        <v>0</v>
      </c>
      <c r="B1" s="6"/>
      <c r="E1" s="7" t="s">
        <v>2</v>
      </c>
      <c r="F1" s="8"/>
      <c r="G1" s="41"/>
    </row>
    <row r="2" spans="1:8" ht="21.9" customHeight="1" x14ac:dyDescent="0.35">
      <c r="A2" s="5" t="s">
        <v>101</v>
      </c>
      <c r="B2" s="6"/>
      <c r="E2" s="7" t="s">
        <v>3</v>
      </c>
      <c r="F2" s="8"/>
      <c r="G2" s="41"/>
    </row>
    <row r="3" spans="1:8" ht="14.95" customHeight="1" x14ac:dyDescent="0.35">
      <c r="A3" s="5"/>
      <c r="B3" s="6"/>
      <c r="E3" s="114" t="s">
        <v>75</v>
      </c>
      <c r="F3" s="114"/>
      <c r="G3" s="33">
        <v>1</v>
      </c>
    </row>
    <row r="4" spans="1:8" ht="21.9" customHeight="1" x14ac:dyDescent="0.3">
      <c r="A4" s="7" t="s">
        <v>10</v>
      </c>
      <c r="B4" s="9" t="s">
        <v>4</v>
      </c>
      <c r="E4" s="40" t="str">
        <f>IF(ISBLANK(G1),"",IF(ISNUMBER(VALUE(G1)),"","Bitte nur Ziffern eingeben (numbers only)"))</f>
        <v/>
      </c>
      <c r="F4" s="31" t="str">
        <f>IF(ISBLANK(G1),"",IF(ISNUMBER(VALUE(G1)),"","Bitte nur Ziffern eingeben (numbers only)"))</f>
        <v/>
      </c>
      <c r="G4" s="8"/>
      <c r="H4" s="10"/>
    </row>
    <row r="5" spans="1:8" ht="21.9" customHeight="1" x14ac:dyDescent="0.3">
      <c r="A5" s="10" t="s">
        <v>32</v>
      </c>
      <c r="B5" s="115">
        <v>43751</v>
      </c>
      <c r="C5" s="115"/>
      <c r="E5" s="40" t="str">
        <f>IF(ISBLANK(G2),"",IF(ISNUMBER(VALUE(G2)),"","Bitte nur Ziffern eingeben (numbers only)"))</f>
        <v/>
      </c>
      <c r="F5" s="31" t="str">
        <f>IF(ISBLANK(G2),"",IF(ISNUMBER(VALUE(G2)),"","Bitte nur Ziffern eingeben (numbers only)"))</f>
        <v/>
      </c>
      <c r="G5" s="8"/>
      <c r="H5" s="10"/>
    </row>
    <row r="6" spans="1:8" ht="12.1" customHeight="1" x14ac:dyDescent="0.25"/>
    <row r="7" spans="1:8" s="13" customFormat="1" ht="35.15" customHeight="1" x14ac:dyDescent="0.25">
      <c r="A7" s="108" t="s">
        <v>77</v>
      </c>
      <c r="B7" s="109"/>
      <c r="C7" s="109"/>
      <c r="D7" s="109"/>
      <c r="E7" s="109"/>
      <c r="F7" s="109"/>
      <c r="G7" s="109"/>
    </row>
    <row r="8" spans="1:8" s="13" customFormat="1" ht="35.15" customHeight="1" x14ac:dyDescent="0.25">
      <c r="A8" s="108" t="s">
        <v>84</v>
      </c>
      <c r="B8" s="109"/>
      <c r="C8" s="109"/>
      <c r="D8" s="109"/>
      <c r="E8" s="109"/>
      <c r="F8" s="109"/>
      <c r="G8" s="109"/>
    </row>
    <row r="9" spans="1:8" s="13" customFormat="1" ht="35.15" customHeight="1" x14ac:dyDescent="0.25">
      <c r="A9" s="108" t="s">
        <v>91</v>
      </c>
      <c r="B9" s="109"/>
      <c r="C9" s="109"/>
      <c r="D9" s="109"/>
      <c r="E9" s="109"/>
      <c r="F9" s="109"/>
      <c r="G9" s="109"/>
    </row>
    <row r="10" spans="1:8" s="13" customFormat="1" ht="35.15" customHeight="1" x14ac:dyDescent="0.25">
      <c r="A10" s="108" t="s">
        <v>82</v>
      </c>
      <c r="B10" s="109"/>
      <c r="C10" s="109"/>
      <c r="D10" s="109"/>
      <c r="E10" s="109"/>
      <c r="F10" s="109"/>
      <c r="G10" s="109"/>
    </row>
    <row r="11" spans="1:8" s="13" customFormat="1" ht="35.15" customHeight="1" x14ac:dyDescent="0.25">
      <c r="A11" s="108" t="s">
        <v>78</v>
      </c>
      <c r="B11" s="109"/>
      <c r="C11" s="109"/>
      <c r="D11" s="109"/>
      <c r="E11" s="109"/>
      <c r="F11" s="109"/>
      <c r="G11" s="109"/>
    </row>
    <row r="12" spans="1:8" s="13" customFormat="1" ht="35.15" hidden="1" customHeight="1" x14ac:dyDescent="0.25">
      <c r="A12" s="108"/>
      <c r="B12" s="109"/>
      <c r="C12" s="109"/>
      <c r="D12" s="109"/>
      <c r="E12" s="109"/>
      <c r="F12" s="109"/>
      <c r="G12" s="109"/>
    </row>
    <row r="13" spans="1:8" s="13" customFormat="1" ht="35.15" customHeight="1" x14ac:dyDescent="0.25">
      <c r="A13" s="108" t="s">
        <v>79</v>
      </c>
      <c r="B13" s="109"/>
      <c r="C13" s="109"/>
      <c r="D13" s="109"/>
      <c r="E13" s="109"/>
      <c r="F13" s="109"/>
      <c r="G13" s="109"/>
    </row>
    <row r="14" spans="1:8" s="13" customFormat="1" ht="25" customHeight="1" x14ac:dyDescent="0.25">
      <c r="A14" s="112" t="str">
        <f>IF(OR(ISBLANK(G1),ISBLANK(G2)),"Die Tabelle ist so nicht versandfertig. Es fehlen noch Eingaben bei Kunden-Nr. und/oder Postleitzahl.","Wichtig: Sind Ihre Eingaben bei Kunden-Nr. und Postleitzahl korrekt?")</f>
        <v>Die Tabelle ist so nicht versandfertig. Es fehlen noch Eingaben bei Kunden-Nr. und/oder Postleitzahl.</v>
      </c>
      <c r="B14" s="112"/>
      <c r="C14" s="112"/>
      <c r="D14" s="112"/>
      <c r="E14" s="112"/>
      <c r="F14" s="112"/>
      <c r="G14" s="112"/>
    </row>
    <row r="15" spans="1:8" s="13" customFormat="1" ht="25" customHeight="1" x14ac:dyDescent="0.25">
      <c r="A15" s="112" t="str">
        <f>IF(OR(ISBLANK(G1),ISBLANK(G2)),"Nur wenn diese beiden Felder korrekt ausgefüllt sind, kann der Absender dieser Tabelle identifiziert werden.","")</f>
        <v>Nur wenn diese beiden Felder korrekt ausgefüllt sind, kann der Absender dieser Tabelle identifiziert werden.</v>
      </c>
      <c r="B15" s="112"/>
      <c r="C15" s="112"/>
      <c r="D15" s="112"/>
      <c r="E15" s="112"/>
      <c r="F15" s="112"/>
      <c r="G15" s="112"/>
    </row>
    <row r="16" spans="1:8" s="13" customFormat="1" ht="9.85" customHeight="1" x14ac:dyDescent="0.25">
      <c r="A16" s="111"/>
      <c r="B16" s="111"/>
      <c r="C16" s="111"/>
      <c r="D16" s="111"/>
      <c r="E16" s="111"/>
      <c r="F16" s="111"/>
      <c r="G16" s="111"/>
    </row>
    <row r="17" spans="1:10" ht="30.1" customHeight="1" x14ac:dyDescent="0.3">
      <c r="A17" s="12" t="s">
        <v>33</v>
      </c>
      <c r="B17" s="7"/>
      <c r="C17" s="10"/>
      <c r="D17" s="7"/>
      <c r="E17" s="7"/>
      <c r="F17" s="7"/>
      <c r="G17" s="42"/>
      <c r="H17" s="13"/>
    </row>
    <row r="18" spans="1:10" s="13" customFormat="1" ht="9.85" customHeight="1" x14ac:dyDescent="0.25">
      <c r="A18" s="111"/>
      <c r="B18" s="111"/>
      <c r="C18" s="111"/>
      <c r="D18" s="111"/>
      <c r="E18" s="111"/>
      <c r="F18" s="111"/>
      <c r="G18" s="111"/>
    </row>
    <row r="19" spans="1:10" s="13" customFormat="1" ht="30.1" customHeight="1" thickBot="1" x14ac:dyDescent="0.3">
      <c r="A19" s="110" t="s">
        <v>76</v>
      </c>
      <c r="B19" s="110"/>
      <c r="C19" s="110"/>
      <c r="D19" s="110"/>
      <c r="E19" s="110"/>
      <c r="F19" s="110"/>
      <c r="G19" s="110"/>
    </row>
    <row r="20" spans="1:10" ht="35" customHeight="1" thickBot="1" x14ac:dyDescent="0.3">
      <c r="A20" s="65" t="s">
        <v>97</v>
      </c>
      <c r="B20" s="66" t="s">
        <v>1</v>
      </c>
      <c r="C20" s="67" t="s">
        <v>80</v>
      </c>
      <c r="D20" s="67" t="s">
        <v>6</v>
      </c>
      <c r="E20" s="67" t="s">
        <v>7</v>
      </c>
      <c r="F20" s="68" t="s">
        <v>8</v>
      </c>
    </row>
    <row r="21" spans="1:10" ht="32.950000000000003" customHeight="1" x14ac:dyDescent="0.25">
      <c r="A21" s="69" t="s">
        <v>100</v>
      </c>
      <c r="B21" s="38" t="s">
        <v>31</v>
      </c>
      <c r="C21" s="30">
        <v>3</v>
      </c>
      <c r="D21" s="43"/>
      <c r="E21" s="43"/>
      <c r="F21" s="76">
        <f>Ammoniumchlorid!$B$1</f>
        <v>5</v>
      </c>
      <c r="H21" s="32">
        <f>Ammoniumchlorid!$C$1</f>
        <v>4</v>
      </c>
      <c r="I21" s="11"/>
    </row>
    <row r="22" spans="1:10" s="13" customFormat="1" ht="32.950000000000003" customHeight="1" x14ac:dyDescent="0.25">
      <c r="A22" s="71" t="s">
        <v>103</v>
      </c>
      <c r="B22" s="72" t="s">
        <v>31</v>
      </c>
      <c r="C22" s="73">
        <v>3</v>
      </c>
      <c r="D22" s="74"/>
      <c r="E22" s="74"/>
      <c r="F22" s="77">
        <f>Glycyrrhizinsäure!$B$1</f>
        <v>6</v>
      </c>
      <c r="G22" s="9"/>
      <c r="H22" s="32">
        <f>Glycyrrhizinsäure!$C$1</f>
        <v>5</v>
      </c>
      <c r="I22" s="32"/>
      <c r="J22" s="29"/>
    </row>
    <row r="23" spans="1:10" s="13" customFormat="1" ht="32.950000000000003" hidden="1" customHeight="1" x14ac:dyDescent="0.25">
      <c r="A23" s="71" t="s">
        <v>102</v>
      </c>
      <c r="B23" s="72" t="s">
        <v>31</v>
      </c>
      <c r="C23" s="73">
        <v>4</v>
      </c>
      <c r="D23" s="74"/>
      <c r="E23" s="74"/>
      <c r="F23" s="77">
        <f>Sorbit!B1</f>
        <v>4</v>
      </c>
      <c r="G23" s="9"/>
      <c r="H23" s="32">
        <f>Sorbit!$C$1</f>
        <v>9</v>
      </c>
      <c r="I23" s="29"/>
      <c r="J23" s="29"/>
    </row>
    <row r="24" spans="1:10" s="13" customFormat="1" ht="32.950000000000003" hidden="1" customHeight="1" x14ac:dyDescent="0.25">
      <c r="A24" s="69" t="s">
        <v>37</v>
      </c>
      <c r="B24" s="38" t="s">
        <v>31</v>
      </c>
      <c r="C24" s="30">
        <v>3</v>
      </c>
      <c r="D24" s="43"/>
      <c r="E24" s="43"/>
      <c r="F24" s="70" t="e">
        <f>#REF!</f>
        <v>#REF!</v>
      </c>
      <c r="G24" s="9"/>
      <c r="H24" s="32" t="e">
        <f>#REF!</f>
        <v>#REF!</v>
      </c>
      <c r="I24" s="29"/>
      <c r="J24" s="29"/>
    </row>
    <row r="25" spans="1:10" s="13" customFormat="1" ht="32.950000000000003" hidden="1" customHeight="1" x14ac:dyDescent="0.25">
      <c r="A25" s="71" t="s">
        <v>37</v>
      </c>
      <c r="B25" s="72" t="s">
        <v>31</v>
      </c>
      <c r="C25" s="73">
        <v>4</v>
      </c>
      <c r="D25" s="74"/>
      <c r="E25" s="74"/>
      <c r="F25" s="77" t="e">
        <f>#REF!</f>
        <v>#REF!</v>
      </c>
      <c r="G25" s="9"/>
      <c r="H25" s="32" t="e">
        <f>#REF!</f>
        <v>#REF!</v>
      </c>
      <c r="I25" s="29"/>
      <c r="J25" s="29"/>
    </row>
    <row r="27" spans="1:10" s="13" customFormat="1" ht="27" customHeight="1" x14ac:dyDescent="0.25">
      <c r="A27" s="75" t="s">
        <v>9</v>
      </c>
    </row>
    <row r="28" spans="1:10" ht="21.9" customHeight="1" x14ac:dyDescent="0.25">
      <c r="A28" s="16" t="s">
        <v>100</v>
      </c>
      <c r="B28" s="107"/>
      <c r="C28" s="107"/>
      <c r="D28" s="107"/>
      <c r="E28" s="107"/>
      <c r="F28" s="107"/>
      <c r="G28" s="107"/>
      <c r="H28" s="107"/>
      <c r="I28" s="15" t="b">
        <f>ISBLANK(VLOOKUP(F21,Ammoniumchlorid!A3:C6,3))</f>
        <v>1</v>
      </c>
    </row>
    <row r="29" spans="1:10" ht="32.950000000000003" customHeight="1" x14ac:dyDescent="0.25">
      <c r="A29" s="14" t="str">
        <f>IF(F21=H21,"bitte eingeben:",IF(I28,"","Art der Modifikation:"))</f>
        <v/>
      </c>
      <c r="B29" s="113"/>
      <c r="C29" s="113"/>
      <c r="D29" s="113"/>
      <c r="E29" s="113"/>
      <c r="F29" s="113"/>
      <c r="G29" s="113"/>
      <c r="H29" s="113"/>
    </row>
    <row r="30" spans="1:10" ht="21.9" customHeight="1" x14ac:dyDescent="0.25">
      <c r="A30" s="16" t="s">
        <v>104</v>
      </c>
      <c r="B30" s="107"/>
      <c r="C30" s="107"/>
      <c r="D30" s="107"/>
      <c r="E30" s="107"/>
      <c r="F30" s="107"/>
      <c r="G30" s="107"/>
      <c r="H30" s="107"/>
      <c r="I30" s="15" t="b">
        <f>ISBLANK(VLOOKUP(F22,Glycyrrhizinsäure!A3:C7,3))</f>
        <v>1</v>
      </c>
    </row>
    <row r="31" spans="1:10" ht="32.950000000000003" customHeight="1" x14ac:dyDescent="0.25">
      <c r="A31" s="14" t="str">
        <f>IF(F22=H22,"bitte eingeben:",IF(I30,"","Art der Modifikation:"))</f>
        <v/>
      </c>
      <c r="B31" s="113"/>
      <c r="C31" s="113"/>
      <c r="D31" s="113"/>
      <c r="E31" s="113"/>
      <c r="F31" s="113"/>
      <c r="G31" s="113"/>
      <c r="H31" s="113"/>
      <c r="I31" s="15"/>
    </row>
    <row r="32" spans="1:10" ht="21.9" hidden="1" customHeight="1" x14ac:dyDescent="0.25">
      <c r="A32" s="16" t="s">
        <v>102</v>
      </c>
      <c r="B32" s="107"/>
      <c r="C32" s="107"/>
      <c r="D32" s="107"/>
      <c r="E32" s="107"/>
      <c r="F32" s="107"/>
      <c r="G32" s="107"/>
      <c r="H32" s="107"/>
      <c r="I32" s="15" t="b">
        <f>ISBLANK(VLOOKUP(F23,Sorbit!A3:C12,3))</f>
        <v>0</v>
      </c>
    </row>
    <row r="33" spans="1:9" ht="32.950000000000003" hidden="1" customHeight="1" x14ac:dyDescent="0.25">
      <c r="A33" s="14" t="str">
        <f>IF(F23=H23,"bitte eingeben:",IF(I32,"","Art der Modifikation:"))</f>
        <v>Art der Modifikation:</v>
      </c>
      <c r="B33" s="117"/>
      <c r="C33" s="117"/>
      <c r="D33" s="117"/>
      <c r="E33" s="117"/>
      <c r="F33" s="117"/>
      <c r="G33" s="117"/>
      <c r="H33" s="117"/>
      <c r="I33" s="15"/>
    </row>
    <row r="34" spans="1:9" ht="21.9" hidden="1" customHeight="1" x14ac:dyDescent="0.25">
      <c r="A34" s="16" t="s">
        <v>98</v>
      </c>
      <c r="B34" s="118"/>
      <c r="C34" s="118"/>
      <c r="D34" s="118"/>
      <c r="E34" s="118"/>
      <c r="F34" s="118"/>
      <c r="G34" s="118"/>
      <c r="H34" s="118"/>
      <c r="I34" s="15" t="b">
        <f>ISBLANK(VLOOKUP(F24,#REF!,3))</f>
        <v>0</v>
      </c>
    </row>
    <row r="35" spans="1:9" ht="32.950000000000003" hidden="1" customHeight="1" x14ac:dyDescent="0.25">
      <c r="A35" s="14" t="e">
        <f>IF(F24=H24,"bitte eingeben:",IF(I34,"","Art der Modifikation:"))</f>
        <v>#REF!</v>
      </c>
      <c r="B35" s="116"/>
      <c r="C35" s="116"/>
      <c r="D35" s="116"/>
      <c r="E35" s="116"/>
      <c r="F35" s="116"/>
      <c r="G35" s="116"/>
      <c r="H35" s="116"/>
      <c r="I35" s="15"/>
    </row>
    <row r="36" spans="1:9" ht="21.9" hidden="1" customHeight="1" x14ac:dyDescent="0.25">
      <c r="A36" s="16" t="s">
        <v>99</v>
      </c>
      <c r="B36" s="118"/>
      <c r="C36" s="118"/>
      <c r="D36" s="118"/>
      <c r="E36" s="118"/>
      <c r="F36" s="118"/>
      <c r="G36" s="118"/>
      <c r="H36" s="118"/>
      <c r="I36" s="15" t="b">
        <f>ISBLANK(VLOOKUP(F25,#REF!,3))</f>
        <v>0</v>
      </c>
    </row>
    <row r="37" spans="1:9" ht="32.950000000000003" hidden="1" customHeight="1" x14ac:dyDescent="0.25">
      <c r="A37" s="14" t="e">
        <f>IF(F25=H25,"bitte eingeben:",IF(I36,"","Art der Modifikation:"))</f>
        <v>#REF!</v>
      </c>
      <c r="B37" s="116"/>
      <c r="C37" s="116"/>
      <c r="D37" s="116"/>
      <c r="E37" s="116"/>
      <c r="F37" s="116"/>
      <c r="G37" s="116"/>
      <c r="H37" s="116"/>
    </row>
  </sheetData>
  <sheetProtection password="CAA1" sheet="1"/>
  <mergeCells count="24">
    <mergeCell ref="A12:G12"/>
    <mergeCell ref="A14:G14"/>
    <mergeCell ref="A11:G11"/>
    <mergeCell ref="B37:H37"/>
    <mergeCell ref="B30:H30"/>
    <mergeCell ref="B31:H31"/>
    <mergeCell ref="B33:H33"/>
    <mergeCell ref="B34:H34"/>
    <mergeCell ref="B36:H36"/>
    <mergeCell ref="B35:H35"/>
    <mergeCell ref="E3:F3"/>
    <mergeCell ref="A7:G7"/>
    <mergeCell ref="A9:G9"/>
    <mergeCell ref="A8:G8"/>
    <mergeCell ref="B5:C5"/>
    <mergeCell ref="A10:G10"/>
    <mergeCell ref="B32:H32"/>
    <mergeCell ref="A13:G13"/>
    <mergeCell ref="A19:G19"/>
    <mergeCell ref="A16:G16"/>
    <mergeCell ref="A18:G18"/>
    <mergeCell ref="A15:G15"/>
    <mergeCell ref="B29:H29"/>
    <mergeCell ref="B28:H28"/>
  </mergeCells>
  <phoneticPr fontId="0" type="noConversion"/>
  <conditionalFormatting sqref="H22:H23">
    <cfRule type="cellIs" dxfId="15" priority="17" stopIfTrue="1" operator="equal">
      <formula>6</formula>
    </cfRule>
  </conditionalFormatting>
  <conditionalFormatting sqref="J22:J25">
    <cfRule type="cellIs" dxfId="14" priority="18" stopIfTrue="1" operator="equal">
      <formula>15</formula>
    </cfRule>
  </conditionalFormatting>
  <conditionalFormatting sqref="I22:I25">
    <cfRule type="cellIs" dxfId="13" priority="19" stopIfTrue="1" operator="equal">
      <formula>11</formula>
    </cfRule>
  </conditionalFormatting>
  <conditionalFormatting sqref="B34:H34">
    <cfRule type="expression" dxfId="12" priority="21" stopIfTrue="1">
      <formula>$J$22-14=0</formula>
    </cfRule>
  </conditionalFormatting>
  <conditionalFormatting sqref="F23">
    <cfRule type="expression" dxfId="11" priority="24" stopIfTrue="1">
      <formula>$F$23-$H$23=1</formula>
    </cfRule>
  </conditionalFormatting>
  <conditionalFormatting sqref="F22">
    <cfRule type="expression" dxfId="10" priority="26" stopIfTrue="1">
      <formula>$F$22-$H$22=1</formula>
    </cfRule>
  </conditionalFormatting>
  <conditionalFormatting sqref="B31:H31">
    <cfRule type="expression" dxfId="9" priority="29" stopIfTrue="1">
      <formula>OR($F$22-$H$22=0,NOT($I$30))</formula>
    </cfRule>
  </conditionalFormatting>
  <conditionalFormatting sqref="B33:H33">
    <cfRule type="expression" dxfId="8" priority="33" stopIfTrue="1">
      <formula>OR($F$23-$H$23=0,NOT($I$32))</formula>
    </cfRule>
  </conditionalFormatting>
  <conditionalFormatting sqref="F24">
    <cfRule type="expression" dxfId="7" priority="39" stopIfTrue="1">
      <formula>$F$24-$H$24=1</formula>
    </cfRule>
  </conditionalFormatting>
  <conditionalFormatting sqref="B35:H35">
    <cfRule type="expression" dxfId="6" priority="40" stopIfTrue="1">
      <formula>OR($F$24-$H$24=0,NOT($I$34))</formula>
    </cfRule>
  </conditionalFormatting>
  <conditionalFormatting sqref="F25">
    <cfRule type="expression" dxfId="5" priority="16" stopIfTrue="1">
      <formula>$F$25-$H$25=1</formula>
    </cfRule>
  </conditionalFormatting>
  <conditionalFormatting sqref="B36:H36">
    <cfRule type="expression" dxfId="4" priority="14" stopIfTrue="1">
      <formula>$J$22-14=0</formula>
    </cfRule>
  </conditionalFormatting>
  <conditionalFormatting sqref="B37:H37">
    <cfRule type="expression" dxfId="3" priority="15" stopIfTrue="1">
      <formula>OR($F$25-$H$25=0,NOT($I$36))</formula>
    </cfRule>
  </conditionalFormatting>
  <conditionalFormatting sqref="H21">
    <cfRule type="cellIs" dxfId="2" priority="2" stopIfTrue="1" operator="equal">
      <formula>6</formula>
    </cfRule>
  </conditionalFormatting>
  <conditionalFormatting sqref="F21">
    <cfRule type="expression" dxfId="1" priority="3" stopIfTrue="1">
      <formula>$F$21-$H$21=1</formula>
    </cfRule>
  </conditionalFormatting>
  <conditionalFormatting sqref="B29:H29">
    <cfRule type="expression" dxfId="0" priority="1" stopIfTrue="1">
      <formula>OR($F$21-$H$21=0,NOT($I$28))</formula>
    </cfRule>
  </conditionalFormatting>
  <pageMargins left="0.78740157480314965" right="0.59055118110236227" top="0.70866141732283472" bottom="0.70866141732283472" header="0.35433070866141736" footer="0.35433070866141736"/>
  <pageSetup paperSize="9" orientation="landscape" verticalDpi="196" r:id="rId1"/>
  <headerFooter alignWithMargins="0">
    <oddHeader>&amp;LErgebnisdatenblatt&amp;C&amp;F&amp;RSeite &amp;P von &amp;N  Seiten</oddHeader>
    <oddFooter>&amp;L(c) LVU, 79336 Herbolzheim&amp;RTel +49 7643 40335; Fax: +49 7643 40319; info@lvus.de</oddFooter>
  </headerFooter>
  <rowBreaks count="1" manualBreakCount="1">
    <brk id="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95" r:id="rId4" name="Drop Down 47">
              <controlPr locked="0" defaultSize="0" autoLine="0" autoPict="0">
                <anchor moveWithCells="1">
                  <from>
                    <xdr:col>1</xdr:col>
                    <xdr:colOff>25879</xdr:colOff>
                    <xdr:row>29</xdr:row>
                    <xdr:rowOff>34506</xdr:rowOff>
                  </from>
                  <to>
                    <xdr:col>7</xdr:col>
                    <xdr:colOff>138023</xdr:colOff>
                    <xdr:row>29</xdr:row>
                    <xdr:rowOff>232913</xdr:rowOff>
                  </to>
                </anchor>
              </controlPr>
            </control>
          </mc:Choice>
        </mc:AlternateContent>
        <mc:AlternateContent xmlns:mc="http://schemas.openxmlformats.org/markup-compatibility/2006">
          <mc:Choice Requires="x14">
            <control shapeId="2121" r:id="rId5" name="Drop Down 73">
              <controlPr locked="0" defaultSize="0" autoLine="0" autoPict="0">
                <anchor moveWithCells="1">
                  <from>
                    <xdr:col>6</xdr:col>
                    <xdr:colOff>94891</xdr:colOff>
                    <xdr:row>16</xdr:row>
                    <xdr:rowOff>51758</xdr:rowOff>
                  </from>
                  <to>
                    <xdr:col>6</xdr:col>
                    <xdr:colOff>957532</xdr:colOff>
                    <xdr:row>16</xdr:row>
                    <xdr:rowOff>327804</xdr:rowOff>
                  </to>
                </anchor>
              </controlPr>
            </control>
          </mc:Choice>
        </mc:AlternateContent>
        <mc:AlternateContent xmlns:mc="http://schemas.openxmlformats.org/markup-compatibility/2006">
          <mc:Choice Requires="x14">
            <control shapeId="2128" r:id="rId6" name="Drop Down 80">
              <controlPr locked="0" defaultSize="0" autoLine="0" autoPict="0">
                <anchor moveWithCells="1">
                  <from>
                    <xdr:col>1</xdr:col>
                    <xdr:colOff>25879</xdr:colOff>
                    <xdr:row>27</xdr:row>
                    <xdr:rowOff>34506</xdr:rowOff>
                  </from>
                  <to>
                    <xdr:col>7</xdr:col>
                    <xdr:colOff>138023</xdr:colOff>
                    <xdr:row>27</xdr:row>
                    <xdr:rowOff>232913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10</vt:i4>
      </vt:variant>
    </vt:vector>
  </HeadingPairs>
  <TitlesOfParts>
    <vt:vector size="23" baseType="lpstr">
      <vt:lpstr>Hints1</vt:lpstr>
      <vt:lpstr>Reporting</vt:lpstr>
      <vt:lpstr>Hinweise1</vt:lpstr>
      <vt:lpstr>Hinweise2</vt:lpstr>
      <vt:lpstr>Hinweise3</vt:lpstr>
      <vt:lpstr>Ergebnisangabe</vt:lpstr>
      <vt:lpstr>Kontakt</vt:lpstr>
      <vt:lpstr>Teilnehmerdaten</vt:lpstr>
      <vt:lpstr>Ergebnisse</vt:lpstr>
      <vt:lpstr>Mitteilungen</vt:lpstr>
      <vt:lpstr>Ammoniumchlorid</vt:lpstr>
      <vt:lpstr>Glycyrrhizinsäure</vt:lpstr>
      <vt:lpstr>Sorbit</vt:lpstr>
      <vt:lpstr>Hinweise3!_ftn1</vt:lpstr>
      <vt:lpstr>Hints1!_ftnref1</vt:lpstr>
      <vt:lpstr>Hinweise1!_ftnref1</vt:lpstr>
      <vt:lpstr>Ergebnisse!Druckbereich</vt:lpstr>
      <vt:lpstr>Hinweise1!Druckbereich</vt:lpstr>
      <vt:lpstr>Hinweise2!Druckbereich</vt:lpstr>
      <vt:lpstr>Ergebnisangabe!OLE_LINK1</vt:lpstr>
      <vt:lpstr>Reporting!OLE_LINK1</vt:lpstr>
      <vt:lpstr>Reporting!OLE_LINK2</vt:lpstr>
      <vt:lpstr>Parameter2</vt:lpstr>
    </vt:vector>
  </TitlesOfParts>
  <Company>LVU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 und Ralf Lippold</dc:creator>
  <cp:lastModifiedBy>Laborvergleichsuntersuchungen Lippold</cp:lastModifiedBy>
  <cp:lastPrinted>2017-04-25T18:53:06Z</cp:lastPrinted>
  <dcterms:created xsi:type="dcterms:W3CDTF">2005-02-14T18:41:01Z</dcterms:created>
  <dcterms:modified xsi:type="dcterms:W3CDTF">2019-08-18T16:51:44Z</dcterms:modified>
</cp:coreProperties>
</file>